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88" windowWidth="11880" windowHeight="6816" firstSheet="11" activeTab="11"/>
  </bookViews>
  <sheets>
    <sheet name="1" sheetId="1" state="hidden" r:id="rId1"/>
    <sheet name="2" sheetId="2" state="hidden" r:id="rId2"/>
    <sheet name="3" sheetId="3" state="hidden" r:id="rId3"/>
    <sheet name="3a" sheetId="4" state="hidden" r:id="rId4"/>
    <sheet name="4" sheetId="5" state="hidden" r:id="rId5"/>
    <sheet name="5" sheetId="6" state="hidden" r:id="rId6"/>
    <sheet name="6" sheetId="7" state="hidden" r:id="rId7"/>
    <sheet name="7" sheetId="8" state="hidden" r:id="rId8"/>
    <sheet name="8" sheetId="9" state="hidden" r:id="rId9"/>
    <sheet name="9" sheetId="10" state="hidden" r:id="rId10"/>
    <sheet name="10" sheetId="11" state="hidden" r:id="rId11"/>
    <sheet name="11" sheetId="12" r:id="rId12"/>
    <sheet name="12" sheetId="13" state="hidden" r:id="rId13"/>
    <sheet name="13" sheetId="14" state="hidden" r:id="rId14"/>
    <sheet name="14" sheetId="15" state="hidden" r:id="rId15"/>
    <sheet name="dotacje przedmiotowe" sheetId="16" state="hidden" r:id="rId16"/>
    <sheet name="umowy partnerstwa" sheetId="17" state="hidden" r:id="rId17"/>
  </sheets>
  <definedNames/>
  <calcPr fullCalcOnLoad="1"/>
</workbook>
</file>

<file path=xl/sharedStrings.xml><?xml version="1.0" encoding="utf-8"?>
<sst xmlns="http://schemas.openxmlformats.org/spreadsheetml/2006/main" count="798" uniqueCount="455">
  <si>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</si>
  <si>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</si>
  <si>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</si>
  <si>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</si>
  <si>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</si>
  <si>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</si>
  <si>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</si>
  <si>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</si>
  <si>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</si>
  <si>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</si>
  <si>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</si>
  <si>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</si>
  <si>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</si>
  <si>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</si>
  <si>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</si>
  <si>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</si>
  <si>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</si>
  <si>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</si>
  <si>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</si>
  <si>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</si>
  <si>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</si>
  <si>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</si>
  <si>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</si>
  <si>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</si>
  <si>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</si>
  <si>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</si>
  <si>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</si>
  <si>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</si>
  <si>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</si>
  <si>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</si>
  <si>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</si>
  <si>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</si>
  <si>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</si>
  <si>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</si>
  <si>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</si>
  <si>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</si>
  <si>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</si>
  <si>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</si>
  <si>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</si>
  <si>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</si>
  <si>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</si>
  <si>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</si>
  <si>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</si>
  <si>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</si>
  <si>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</si>
  <si>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</si>
  <si>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</si>
  <si>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</si>
  <si>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</si>
  <si>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</si>
  <si>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</si>
  <si>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</si>
  <si>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</si>
  <si>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</si>
  <si>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</si>
  <si>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</si>
  <si>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</si>
  <si>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</si>
  <si>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</si>
  <si>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</si>
  <si>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i wydatki związane z realizacją zadań z zakresu administracji rządowej i innych zadań zleconych odrębnymi ustawami w 2007 r.</t>
  </si>
  <si>
    <t>2009 r.</t>
  </si>
  <si>
    <t>Lp.</t>
  </si>
  <si>
    <t>Plan
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</si>
  <si>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</si>
  <si>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</si>
  <si>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</si>
  <si>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</si>
  <si>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</si>
  <si>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</si>
  <si>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</si>
  <si>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</si>
  <si>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</si>
  <si>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</si>
  <si>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</si>
  <si>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</si>
  <si>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</si>
  <si>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</si>
  <si>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</si>
  <si>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</si>
  <si>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</si>
  <si>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</si>
  <si>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</si>
  <si>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</si>
  <si>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</si>
  <si>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</si>
  <si>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</si>
  <si>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</si>
  <si>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</si>
  <si>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</si>
  <si>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</si>
  <si>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</si>
  <si>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</si>
  <si>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</si>
  <si>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Limity wydatków na wieloletnie programy inwestycyjne w latach 2007 - 2009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</si>
  <si>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</si>
  <si>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</si>
  <si>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</si>
  <si>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</si>
  <si>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</si>
  <si>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</si>
  <si>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</si>
  <si>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</si>
  <si>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</si>
  <si>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</si>
  <si>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</si>
  <si>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</si>
  <si>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</si>
  <si>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</si>
  <si>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</si>
  <si>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</si>
  <si>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</si>
  <si>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</si>
  <si>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</si>
  <si>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</si>
  <si>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</si>
  <si>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</si>
  <si>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</si>
  <si>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</si>
  <si>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</si>
  <si>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</si>
  <si>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</si>
  <si>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</si>
  <si>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</si>
  <si>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</si>
  <si>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</si>
  <si>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</si>
  <si>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</si>
  <si>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</si>
  <si>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</si>
  <si>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</si>
  <si>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</si>
  <si>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</si>
  <si>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</si>
  <si>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</si>
  <si>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</si>
  <si>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</si>
  <si>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</si>
  <si>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</si>
  <si>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</si>
  <si>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</si>
  <si>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</si>
  <si>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</si>
  <si>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</si>
  <si>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</si>
  <si>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</si>
  <si>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</si>
  <si>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</si>
  <si>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</si>
  <si>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</si>
  <si>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</si>
  <si>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</si>
  <si>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</si>
  <si>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</si>
  <si>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</si>
  <si>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</si>
  <si>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</si>
  <si>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</si>
  <si>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Prognozowane wydatki budżetowe</t>
  </si>
  <si>
    <t>Prognozowany wynik finansowy</t>
  </si>
  <si>
    <t>Łączne koszty finansowe</t>
  </si>
  <si>
    <t>Źródło dochodów</t>
  </si>
  <si>
    <t>Wydatki na obsługę długu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</si>
  <si>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</si>
  <si>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</si>
  <si>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</si>
  <si>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</si>
  <si>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</si>
  <si>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tego: 2007 r.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</si>
  <si>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</si>
  <si>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</si>
  <si>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</si>
  <si>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</si>
  <si>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</si>
  <si>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</si>
  <si>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</si>
  <si>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</si>
  <si>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</si>
  <si>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</si>
  <si>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</si>
  <si>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</si>
  <si>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</si>
  <si>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</si>
  <si>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</si>
  <si>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Przedmiot i cel umowy</t>
  </si>
  <si>
    <t>Papiery wartościowe (obligacje)</t>
  </si>
  <si>
    <t>Wykup papierów wartościowych (obligacji)</t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</si>
  <si>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</si>
  <si>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</si>
  <si>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</si>
  <si>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</si>
  <si>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</si>
  <si>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</si>
  <si>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</si>
  <si>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</si>
  <si>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</si>
  <si>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</si>
  <si>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</si>
  <si>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</si>
  <si>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</si>
  <si>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</si>
  <si>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</si>
  <si>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</si>
  <si>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</si>
  <si>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</si>
  <si>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</si>
  <si>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</si>
  <si>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</si>
  <si>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</si>
  <si>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</si>
  <si>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</si>
  <si>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</si>
  <si>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</si>
  <si>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</si>
  <si>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</si>
  <si>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</si>
  <si>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</si>
  <si>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</si>
  <si>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rok budżetowy 2007 (8+9+10+11)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</si>
  <si>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</si>
  <si>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</si>
  <si>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Plan
na 2007 r.
(6+12)</t>
  </si>
  <si>
    <t>Pochodne od 
wynagro-dzeń</t>
  </si>
  <si>
    <t>(** kol. 4 do wykorzystania fakultatywnego)</t>
  </si>
  <si>
    <t>środki pochodzące
 z innych  źródeł*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</si>
  <si>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</si>
  <si>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Dochody budżetu powiatu na 2007 r.</t>
  </si>
  <si>
    <t>Wydatki budżetu powiatu na  2007 r.</t>
  </si>
  <si>
    <t xml:space="preserve">*** źródła dochodów wskazanych przez Zarząd </t>
  </si>
  <si>
    <t>Plan przychodów i wydatków Powiatowego Funduszu</t>
  </si>
  <si>
    <t>Urząd Powiatu X-Firma Y</t>
  </si>
  <si>
    <t>Urząd Powiatu X-Firma X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</si>
  <si>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</si>
  <si>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</si>
  <si>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§ 2960 – przelewy redystrybucyjne</t>
  </si>
  <si>
    <t>§ 4210 – zakup materiałów i wyposażenia</t>
  </si>
  <si>
    <t xml:space="preserve">               za składowanie odpadów 10 %</t>
  </si>
  <si>
    <t>§ 4300 – zakup usług pozostałych</t>
  </si>
  <si>
    <t>§ 6110 – wydatki inwestycyjne funduszy celowych</t>
  </si>
  <si>
    <t xml:space="preserve"> -   aktualizacja mapy 1:50000 – obszarów ekologicznych i terenów</t>
  </si>
  <si>
    <t xml:space="preserve"> -   wykonanie mozaiki o tematyce przyrodniczej</t>
  </si>
  <si>
    <t xml:space="preserve">     chronionych</t>
  </si>
  <si>
    <t xml:space="preserve"> -   likwidacja klęsk ekologicznych</t>
  </si>
  <si>
    <t xml:space="preserve"> -   działania proekologiczne</t>
  </si>
  <si>
    <t xml:space="preserve"> -   edukacja ekologiczna</t>
  </si>
  <si>
    <t>§ 0830 – wpływy z usług</t>
  </si>
  <si>
    <t>§ 0920 – pozostałe odsetki</t>
  </si>
  <si>
    <t>§ 4260 – zakup energii</t>
  </si>
  <si>
    <t>§ 4270 – zakup usług remontowych</t>
  </si>
  <si>
    <t xml:space="preserve">§ 4430 – różne opłaty i składki </t>
  </si>
  <si>
    <t>§ 6120 – wydatki na zakupy inwestycyjne funduszy celowych</t>
  </si>
  <si>
    <t>1. 80197</t>
  </si>
  <si>
    <t>1. 60014</t>
  </si>
  <si>
    <t>2. 75411</t>
  </si>
  <si>
    <t>3. 80120</t>
  </si>
  <si>
    <t>4. 80130</t>
  </si>
  <si>
    <t>5. 85201</t>
  </si>
  <si>
    <t>6. 85202</t>
  </si>
  <si>
    <t>7. 85218</t>
  </si>
  <si>
    <t xml:space="preserve">   opłaty za udostępnienie dokumentacji przetargowej</t>
  </si>
  <si>
    <t xml:space="preserve">   darowizny</t>
  </si>
  <si>
    <t xml:space="preserve">   pozostałe odsetki</t>
  </si>
  <si>
    <t>wpływy z różnych opłat</t>
  </si>
  <si>
    <t>wpływy z usług</t>
  </si>
  <si>
    <t>wpływy z różnych dochodów</t>
  </si>
  <si>
    <t>podatek dochodowy od osób fizycznych</t>
  </si>
  <si>
    <t>podatek dochodowy od osób prawnych</t>
  </si>
  <si>
    <t>pozostałe odsetki</t>
  </si>
  <si>
    <t>Prace geodezyjno-urządzeniowe na potrzeby rolnictwa</t>
  </si>
  <si>
    <t>Gospodarka leśna</t>
  </si>
  <si>
    <t>Nadzór nad gospodarką leśną</t>
  </si>
  <si>
    <t>Drogi publiczne powiatowe</t>
  </si>
  <si>
    <t>Gospodarka gruntami i nieruchomościami</t>
  </si>
  <si>
    <t>Opracowania geodezyjne i kartograficzne</t>
  </si>
  <si>
    <t>Nadzór budowlany</t>
  </si>
  <si>
    <t>Komisje poborowe</t>
  </si>
  <si>
    <t>Obrona cywilna</t>
  </si>
  <si>
    <t>Pozostała działalność</t>
  </si>
  <si>
    <t>Obsługa papierów wartościowych, kredytów i pożyczek jednostek samorządu terytorialnego</t>
  </si>
  <si>
    <t>Rezerwy ogólne i celowe</t>
  </si>
  <si>
    <t>Szkoły podstawowe specjalne</t>
  </si>
  <si>
    <t>Gimnazja specjalne</t>
  </si>
  <si>
    <t>Licea ogólnokształcące</t>
  </si>
  <si>
    <t>Licea profilowane</t>
  </si>
  <si>
    <t>Szkoły zawodowe</t>
  </si>
  <si>
    <t>Szkoły zawodowe specjalne</t>
  </si>
  <si>
    <t>Centrum kształcenia ustawicznego i praktycznego oraz ośrodki dokształcania zawodowego</t>
  </si>
  <si>
    <t>Dokształcanie i doskonalenie nauczycieli</t>
  </si>
  <si>
    <t>Placówki opiekuńczo-wychowawcze</t>
  </si>
  <si>
    <t>Domy pomocy społecznej</t>
  </si>
  <si>
    <t>Rodziny zastępcze</t>
  </si>
  <si>
    <t>Ośrodki adopcyjno-opiekuńcze</t>
  </si>
  <si>
    <t>Rehabilitacja zawodowa i społeczna osób niepełnosprawnych</t>
  </si>
  <si>
    <t>Placówki wychowania pozaszkolnego</t>
  </si>
  <si>
    <t>Internaty i bursy szkolne</t>
  </si>
  <si>
    <t>Pomoc materialna dla uczniów</t>
  </si>
  <si>
    <t>Pozostałe zadania w zakresie kultury</t>
  </si>
  <si>
    <t>Muzea</t>
  </si>
  <si>
    <t>Zadania w zakresie kultury fizycznej i sportu</t>
  </si>
  <si>
    <t xml:space="preserve"> -   szkolenia pracowników</t>
  </si>
  <si>
    <t xml:space="preserve">       i baterie słoneczne dla Rzymsko-Katolickiej Parafii p.w.św. Józefa</t>
  </si>
  <si>
    <t xml:space="preserve">   -   dofinansowanie zmiany systemu ogrzewania w oparciu o geotermię</t>
  </si>
  <si>
    <t xml:space="preserve">       Rzemieślnika w Nowej Soli</t>
  </si>
  <si>
    <t>wpływy z opłat za zarząd, użytkowanie i użytkowanie wieczyste nieruchomości</t>
  </si>
  <si>
    <t>dotacje celowe otrzymane z budżetu państwa na zadania bieżące z zakresu administracji rządowej oraz inne zadania zlecone ustawami realizowane przez powiat</t>
  </si>
  <si>
    <t>środki otrzymane od pozostałych jednostek zaliczanych do sektora finansów publicznych na realizację zadań bieżących jednostek zaliczanych do sektora finansów publicznych</t>
  </si>
  <si>
    <t>dochody z najmu i dzierżawy składników majątkowych Skarbu Państwa, jednostek samorządu terytorialnego lub innych jednostek zaliczanych do sektora finansów publicznych oraz innych umów o podobnym charakterze</t>
  </si>
  <si>
    <t>wpływy z opłaty komunikacyjnej</t>
  </si>
  <si>
    <t>wpływy ze sprzedaży wyrobów</t>
  </si>
  <si>
    <t>wpływy z tytułu pomocy finansowej udzielanej między jednostkami samorządu terytorialnego na dofinansowanie własnych zadań inwestycyjnych i zakupów inwestycyjnych</t>
  </si>
  <si>
    <t>dochody jednostek samorządu terytorialnego związane z realizacją zadań z zakresu administracji rządowej oraz innych zadań zleconych ustawami</t>
  </si>
  <si>
    <t>środki na dofinansowanie własnych inwestycji gmin (związków gmin), powiatów (związków powiatów), samorządów województw pozyskane z innych źródeł</t>
  </si>
  <si>
    <t>środki na dofinansowanie własnych zadań bieżących gmin (związków gmin), powiatów (związków powiatów), samorządów województw, pozyskane z innych źródeł</t>
  </si>
  <si>
    <t>dotacje celowe otrzymane z budżetu państwa na zadania bieżące realizowane przez powiat na podstawie porozumień z organami administracji rządowej</t>
  </si>
  <si>
    <t>dotacje celowe otrzymane z budżetu państwa na inwestycje i zakupy inwestycyjne z zakresu administracji rządowej oraz inne zadania zlecone ustawami realizowane przez powiat</t>
  </si>
  <si>
    <t>wpływy z tytułu pomocy finansowej udzielanej między jednostkami samorządu terytorialnego na dofinansowanie własnych zadań bieżących</t>
  </si>
  <si>
    <t>subwencje ogólne z budżetu państwa</t>
  </si>
  <si>
    <t>dotacje celowe otrzymane od samorządu województwa na zadania bieżące realizowane na podstawie porozumień (umów) między jednostkami samorządu terytorialnego</t>
  </si>
  <si>
    <t>dotacja celowa otrzymana przez jednostkę samorządu terytorialnego od innej jednostki samorządu terytorialnego będącej instytucją wdrażającą na zadania bieżące realizowane na podstawie porozumień (umów)</t>
  </si>
  <si>
    <t>środki otrzymane od pozostałych jednostek zaliczanych do sektora finansów publicznych na na finansowanie lub dofinansowanie kosztów realizacji inwestycji i zakupów inwestycyjnych jednostek zaliczanych do sektora finansów publicznych</t>
  </si>
  <si>
    <t>dotacje celowe otrzymane z powiatu na zadania bieżące realizowane na podstawie porozumień (umów) między jednostkami samorządu terytorialnego</t>
  </si>
  <si>
    <t>dotacje celowe otrzymane z budżetu państwa na realizację bieżących zadań własnych powiatu</t>
  </si>
  <si>
    <t>środki z Funduszu Pracy otrzymane przez powiat z przeznaczeniem na finansowanie kosztów wynagrodzenia i składek na ubezpieczenia społeczne pracowników powiatowego urzędu pracy</t>
  </si>
  <si>
    <t>010</t>
  </si>
  <si>
    <t>020</t>
  </si>
  <si>
    <t>01005</t>
  </si>
  <si>
    <t>02001</t>
  </si>
  <si>
    <t>0690</t>
  </si>
  <si>
    <t>0470</t>
  </si>
  <si>
    <t>0750</t>
  </si>
  <si>
    <t>0830</t>
  </si>
  <si>
    <t>0970</t>
  </si>
  <si>
    <t>0420</t>
  </si>
  <si>
    <t>0010</t>
  </si>
  <si>
    <t>0020</t>
  </si>
  <si>
    <t>0920</t>
  </si>
  <si>
    <t>0840</t>
  </si>
  <si>
    <t>02002</t>
  </si>
  <si>
    <t>Szpitale ogólne</t>
  </si>
  <si>
    <t>dofinansowanie działalności Warsztatów Terapii Zajęciowej w Nowej Soli</t>
  </si>
  <si>
    <t>pokrycie kosztów utrzymania dzieci pochodzących z terenu powiatu nowosolskiego umieszczonych w placówkach opiekuńczo-wychowawczych na terenie innych powiatów</t>
  </si>
  <si>
    <t>Zintegrowany Program Operacyjny Rozwoju Regionalnego</t>
  </si>
  <si>
    <t>Ośrodki dokumentacji geodezyjnej i kartograficznej</t>
  </si>
  <si>
    <t>Prace geodezyjne i kartograficzne (nieinwestycyjne)</t>
  </si>
  <si>
    <t>Urzędy wojewódzkie</t>
  </si>
  <si>
    <t>Rady powiatów</t>
  </si>
  <si>
    <t>Starostwa powiatowe</t>
  </si>
  <si>
    <t>Promocja jednostek samorządu terytorialnego</t>
  </si>
  <si>
    <t>Komendy powiatowe Państwowej Straży Pożarnej</t>
  </si>
  <si>
    <t>Rozliczenia z tytułu poręczeń i gwarancji udzielonych przez Skarb Państwa lub jednostkę samorządu terytorialnego</t>
  </si>
  <si>
    <t>Inne formy kształcenia osobno niewymienione</t>
  </si>
  <si>
    <t>Pomoc materialna dla studentów i doktorantów</t>
  </si>
  <si>
    <t>Składki na ubezpieczenie zdrowotne oraz świadczenia dla osób nieobjętych obowiązkiem ubezpieczenia zdrowotnego</t>
  </si>
  <si>
    <t>Powiatowe centra pomocy rodzinie</t>
  </si>
  <si>
    <t>Jednostki specjalistycznego poradnictwa, mieszkania chronione i ośrodki interwencji kryzysowej</t>
  </si>
  <si>
    <t>Zespoły do spraw orzekania o niepełnosprawności</t>
  </si>
  <si>
    <t>Powiatowe urzędy pracy</t>
  </si>
  <si>
    <t>Specjalne ośrodki szkolno-wychowawcze</t>
  </si>
  <si>
    <t>Poradnie psychologiczno-pedagogiczne, w tym poradnie specjalistyczne</t>
  </si>
  <si>
    <t>921</t>
  </si>
  <si>
    <t>92120</t>
  </si>
  <si>
    <t>9.</t>
  </si>
  <si>
    <t>10.</t>
  </si>
  <si>
    <t>Przebudowa skrzyżowania dróg powiatowych na rondo w miejscowości Nowa Sól (skrzyżowanie ul. Matejki i 1-go Maja)</t>
  </si>
  <si>
    <t>11.</t>
  </si>
  <si>
    <t>Przebudowa odcinka drogi powiatowej nr 3427 F ulicy 1-go Maja</t>
  </si>
  <si>
    <t>12.</t>
  </si>
  <si>
    <t>Modernizacja drogi powiatowej nr 1025 F w miejscowości Chełmek od km 0+665 do km 0+900</t>
  </si>
  <si>
    <t>13.</t>
  </si>
  <si>
    <t>Przebudowa ul. Kolejowej w Bytomiu Odrzańskim</t>
  </si>
  <si>
    <t>14.</t>
  </si>
  <si>
    <t>15.</t>
  </si>
  <si>
    <t>16.</t>
  </si>
  <si>
    <t>Opracowanie dokumentacji projektowej przebudowy ul. Żeromskiego w Kożuchowie</t>
  </si>
  <si>
    <t>17.</t>
  </si>
  <si>
    <t>Budowa, przebudowa i remont chodników w Gminie Nowe Miasteczko</t>
  </si>
  <si>
    <t>18.</t>
  </si>
  <si>
    <t>Budowa, przebudowa i remont chodników w Gminie Kolsko</t>
  </si>
  <si>
    <t>19.</t>
  </si>
  <si>
    <t>Przebudowa skrzyżowania ul. Piłsudskiego (droga wojewódzka nr 292) z ul. Dąbrowskiego i ul. Wyspiańskiego w Nowej Soli</t>
  </si>
  <si>
    <t>C: 888 538
ZPORR</t>
  </si>
  <si>
    <t>C: 173 850
GAMBIT</t>
  </si>
  <si>
    <t>C: 264 500
GAMBIT</t>
  </si>
  <si>
    <t>A: 154 292
FOGR                     B: 100 000 Gmina Wiejska Nowa Sól</t>
  </si>
  <si>
    <t>B: 150 000
Gmina Bytom Odrzański</t>
  </si>
  <si>
    <t>B: 20 000
Gmina Kożuchów</t>
  </si>
  <si>
    <t>Rewitalizacja ul. Szerokiej, pl. Floriana, Al. Wolnośći i mostu podnoszonego na kanale Odry w Nowej Soli</t>
  </si>
  <si>
    <t>Przebudowa ul. Zjednoczenia w Nowej Soli</t>
  </si>
  <si>
    <t>Dokumentacja projektowa przebudowy mostu na ul. Wodnej w Nowej Soli</t>
  </si>
  <si>
    <t>Wymiana stolarki okiennej w Liceum Ogólnokształcącym w Nowej Soli</t>
  </si>
  <si>
    <t>Przebudowa Sali sportowej w ramach Centrum Rekreacyjno-Sportowego z basenem w Nowej Soli</t>
  </si>
  <si>
    <t>A: 154 292 zł
FOGR                     B: 100 000 zł Gmina Wiejska Nowa Sól          150 000 zł Gmina Bytom Odrzański    20 000 zł Gmina Kożuchów              C: 888 538 zł ZPORR              438 350 zł GAMBIT</t>
  </si>
  <si>
    <t>Starostwo Powiatowe w Nowej Soli</t>
  </si>
  <si>
    <t>Powiatowy Zarząd Dróg w Nowej Soli</t>
  </si>
  <si>
    <t>Komenda Powiatowa Państwowej Straży Pożarnej w Nowej Soli</t>
  </si>
  <si>
    <t>Dom Pomocy Społecznej w Kożuchowie</t>
  </si>
  <si>
    <t>Zakup sprzętu komputerowego z oprogramowaniem</t>
  </si>
  <si>
    <t>Zakup patelni gazowej do kuchni</t>
  </si>
  <si>
    <t>Dostosowanie do potrzeb osób niepełnosprawnych budynków szpitala i przychodni użytkowanych przez WSz SP ZOZ w Nowej Soli: platformy pionowe i schodowe, dźwigi platformowe, modernizacja windy</t>
  </si>
  <si>
    <t>dofinansowanie działalności stowarzyszeń w zakresie kultury fizycznej i sportu</t>
  </si>
  <si>
    <t xml:space="preserve">   -   dofinansowanie zmiany systemu ogrzewania w Zespole Szkół</t>
  </si>
  <si>
    <t xml:space="preserve">       Ponadgimnazjalnych Nr 6 w Nowym Miasteczku</t>
  </si>
  <si>
    <t xml:space="preserve">       Ponadgimnazjalnych Nr 7 w Siedlisku</t>
  </si>
  <si>
    <t>20.</t>
  </si>
  <si>
    <t>21.</t>
  </si>
  <si>
    <t>22.</t>
  </si>
  <si>
    <t>C: 888 538 zł
ZPORR</t>
  </si>
  <si>
    <t>Termomodernizacja i modernizacja budynku SOSW w Nowej Soli przy ul. Arciszewskiego 13</t>
  </si>
  <si>
    <t>1. Rozbudowa i modernizacja infrastruktury służącej wzmacnianiu konkurencyjności regionów</t>
  </si>
  <si>
    <t>1.1. Modernizacja i rozbudowa regionalnego układu transportowego</t>
  </si>
  <si>
    <t>"Przebudowa ulicy T. Kościuszki i ulicy L.Waryńskiego w Nowej Soli"      okres realizacji 2002 - 2007</t>
  </si>
  <si>
    <t>"Modernizacja - przebudowa ulic położonych w dzielnicy ZATORZE II w Nowej Soli"      okres realizacji 2004 - 2010</t>
  </si>
  <si>
    <t>Modernizacja - przebudowa ulic położonych w dzielnicy Zatorze II w Nowej Soli.               Okres realizacji:         2004 - 2010</t>
  </si>
  <si>
    <t>Termomodernizacja i modernizacja budynku SOSW w Nowej Soli przy ul. Arciszewskiego 13.                         Okres realizacji:           2005-2007</t>
  </si>
  <si>
    <t>Rewitalizacja ul. Szerokiej, Pl. Floriana, Al. Wolności i mostu podnoszonego na kanale Odry w Nowej Soli.                            Okres realizacji:           2007-2009</t>
  </si>
  <si>
    <t>Przebudowa ul. Zjednoczenia w Nowej Soli.                    Okres realizacji:        2005-2008</t>
  </si>
  <si>
    <t>Przebudowa ulicy T.Kościuszki i ulicy L.Waryńskiego w Nowej Soli.            Okres realizacji:         2002 - 2007</t>
  </si>
  <si>
    <t>Modernizacja - przebudowa ulic położonych w dzielnicy Zatorze II w Nowej Soli</t>
  </si>
  <si>
    <t>Przebudowa ulicy T.Kościuszki i ulicy L.Waryńskiego w Nowej Soli</t>
  </si>
  <si>
    <t>1.4. Rozwój turystyki i kultury</t>
  </si>
  <si>
    <t>Budowa nowej strażnicy Komendy Powiatowej Państwowej Straży Pożarnej w Nowej Soli - I etap</t>
  </si>
  <si>
    <t>Przebudowa Sali sportowej w ramach Centrum Rekreacyjno-Sportowego z basenem w Nowej Soli.                                    Okres realizacji:             2004-2009</t>
  </si>
  <si>
    <t>"Przebudowa Sali Sportowej w ramach Centrum Rekreacyjno-Sportowego z basenem w Nowej Soli "      okres realizacji 2004 - 2009</t>
  </si>
  <si>
    <t>Przebudowa i modernizacja Ratusza w Nowej Soli</t>
  </si>
  <si>
    <t>Klasyfikacja (dział, rozdział)</t>
  </si>
  <si>
    <t>Liceum Ogólnokształcące w Nowej Soli</t>
  </si>
  <si>
    <t>Zobowiązania wg tytułów dłużnych: (1.1+1.2+1.3)</t>
  </si>
  <si>
    <t>Plan przychodów i wydatków gospodarstw pomocniczych</t>
  </si>
  <si>
    <t>Jednostki sektora finansów publicznych</t>
  </si>
  <si>
    <t>Jednostki spoza sektora finansów publicznych</t>
  </si>
  <si>
    <t>dofinansowanie działalności stowarzyszeń w zakresie ochrony zdrowia</t>
  </si>
  <si>
    <t>dofinansowanie działalności stowarzyszeń w zakresie kultury</t>
  </si>
  <si>
    <t>pokrycie kosztów utrzymania czystości oraz zimowego utrzymania dróg powiatowych na terenie gmin</t>
  </si>
  <si>
    <t>CASUS Sp.z.o.o.</t>
  </si>
  <si>
    <t>dofinansowanie działalności Biblioteki Publicznej w Nowej Soli-zadanie biblioteki powiatowej</t>
  </si>
  <si>
    <t>Dotacje podmiotowe w 2014r.</t>
  </si>
  <si>
    <t>Kwota dotacji w złotych</t>
  </si>
  <si>
    <t>podmiotowej</t>
  </si>
  <si>
    <t>przedmiotowej</t>
  </si>
  <si>
    <t>celowej</t>
  </si>
  <si>
    <t>Jednostki nie należące do sektora finansów publicznych</t>
  </si>
  <si>
    <t>O10</t>
  </si>
  <si>
    <t>O1009</t>
  </si>
  <si>
    <t>dotacje celowe na dofinansowanie spólek wodnych</t>
  </si>
  <si>
    <t>dofinansowanie działalności stowarzyszeń w zakresie ochrony środowiska</t>
  </si>
  <si>
    <t>dotacja celowa na pomoc finansową dla Gm.Nowa Sól - Miasto  na zadanie bieżące tj. organizację publicznego transportu zbiorowego</t>
  </si>
  <si>
    <t>dotacja dla Gminy Zielona Góra na kształcenie uczniów w ODiDZ w Zielonej Górze</t>
  </si>
  <si>
    <t>pokrycie kosztów utrzymania dzieci pochodzących z terenu powiatu nowosolskiego umieszczonych w rodzinach zastepczych na terenie innych powiatów</t>
  </si>
  <si>
    <t>dotacja celowa dla stowarzyszeń w zakresie udzielania nieodpłatnej pomocy prawnej</t>
  </si>
  <si>
    <t>dofinansowanie działalności stowarzyszeń w zakresie bezpieczeństwa publicznego</t>
  </si>
  <si>
    <t xml:space="preserve">dotacja celowa dla partnera projektu "Modernizacja kształcenia zawodowego w Powiecie Nowosolskim" </t>
  </si>
  <si>
    <t>Dotacje  udzielone w 2020 roku z budżetu podmiotom - wykonanie na dzień 31.12.2020 r.</t>
  </si>
  <si>
    <t xml:space="preserve">dotacja celowa dla Wsz SP ZOZ Nowa Sól na dofinansowanie zakupu tomografu i respiratorów </t>
  </si>
  <si>
    <t>dotacja celowa na pomoc finansową dla Gm.Nowa Sól - Miasto  na zadanie inwestycyjne "Przebudowa i zmiana sposobu użytkowania budynku i terenu Gimnazjum Nr 3 na CAS"</t>
  </si>
  <si>
    <t>dotacja celowa dla zakładu opiekuńczo-leczniczego za pobyt wychowanka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</si>
</sst>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0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b/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10" fillId="0" borderId="0">
      <alignment/>
      <protection/>
    </xf>
    <xf numFmtId="0" fontId="54" fillId="27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12" fillId="0" borderId="0" xfId="52" applyFont="1">
      <alignment/>
      <protection/>
    </xf>
    <xf numFmtId="0" fontId="13" fillId="0" borderId="10" xfId="52" applyFont="1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 inden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left" vertical="center" indent="2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right" vertical="top" wrapText="1"/>
    </xf>
    <xf numFmtId="0" fontId="15" fillId="0" borderId="0" xfId="0" applyFont="1" applyAlignment="1">
      <alignment vertical="center"/>
    </xf>
    <xf numFmtId="0" fontId="15" fillId="0" borderId="16" xfId="0" applyFont="1" applyBorder="1" applyAlignment="1">
      <alignment horizontal="right" vertical="top" wrapText="1"/>
    </xf>
    <xf numFmtId="0" fontId="11" fillId="33" borderId="10" xfId="5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/>
    </xf>
    <xf numFmtId="0" fontId="15" fillId="0" borderId="1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0" fillId="0" borderId="17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1" fillId="0" borderId="12" xfId="52" applyFont="1" applyBorder="1" applyAlignment="1">
      <alignment horizontal="center"/>
      <protection/>
    </xf>
    <xf numFmtId="0" fontId="12" fillId="0" borderId="11" xfId="52" applyFont="1" applyBorder="1">
      <alignment/>
      <protection/>
    </xf>
    <xf numFmtId="0" fontId="11" fillId="0" borderId="11" xfId="52" applyFont="1" applyBorder="1" applyAlignment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wrapText="1" indent="1"/>
    </xf>
    <xf numFmtId="0" fontId="18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 indent="1"/>
    </xf>
    <xf numFmtId="0" fontId="15" fillId="0" borderId="10" xfId="0" applyFont="1" applyBorder="1" applyAlignment="1">
      <alignment horizontal="left" wrapText="1" indent="8"/>
    </xf>
    <xf numFmtId="0" fontId="15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5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1" fillId="0" borderId="12" xfId="52" applyFont="1" applyBorder="1">
      <alignment/>
      <protection/>
    </xf>
    <xf numFmtId="0" fontId="11" fillId="0" borderId="0" xfId="52" applyFont="1">
      <alignment/>
      <protection/>
    </xf>
    <xf numFmtId="0" fontId="11" fillId="0" borderId="11" xfId="52" applyFont="1" applyBorder="1">
      <alignment/>
      <protection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0" xfId="0" applyFont="1" applyAlignment="1">
      <alignment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23" fillId="0" borderId="0" xfId="52" applyFont="1">
      <alignment/>
      <protection/>
    </xf>
    <xf numFmtId="0" fontId="12" fillId="0" borderId="11" xfId="52" applyFont="1" applyBorder="1" applyAlignment="1">
      <alignment/>
      <protection/>
    </xf>
    <xf numFmtId="0" fontId="4" fillId="3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8" fillId="0" borderId="10" xfId="0" applyFont="1" applyBorder="1" applyAlignment="1">
      <alignment horizontal="left" vertical="center"/>
    </xf>
    <xf numFmtId="0" fontId="15" fillId="0" borderId="0" xfId="0" applyFont="1" applyAlignment="1">
      <alignment wrapText="1"/>
    </xf>
    <xf numFmtId="3" fontId="4" fillId="0" borderId="10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left" wrapText="1" indent="1"/>
    </xf>
    <xf numFmtId="0" fontId="18" fillId="0" borderId="19" xfId="0" applyFont="1" applyBorder="1" applyAlignment="1">
      <alignment wrapText="1"/>
    </xf>
    <xf numFmtId="3" fontId="0" fillId="0" borderId="20" xfId="0" applyNumberFormat="1" applyFont="1" applyBorder="1" applyAlignment="1">
      <alignment horizontal="right"/>
    </xf>
    <xf numFmtId="3" fontId="0" fillId="0" borderId="14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0" fontId="15" fillId="0" borderId="0" xfId="0" applyFont="1" applyAlignment="1">
      <alignment horizontal="left" indent="2"/>
    </xf>
    <xf numFmtId="0" fontId="4" fillId="0" borderId="21" xfId="0" applyFont="1" applyBorder="1" applyAlignment="1">
      <alignment horizontal="left" vertical="center"/>
    </xf>
    <xf numFmtId="0" fontId="18" fillId="0" borderId="21" xfId="0" applyFont="1" applyBorder="1" applyAlignment="1">
      <alignment horizontal="left" vertical="center"/>
    </xf>
    <xf numFmtId="3" fontId="15" fillId="0" borderId="2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 vertical="center"/>
    </xf>
    <xf numFmtId="0" fontId="15" fillId="0" borderId="19" xfId="0" applyFont="1" applyBorder="1" applyAlignment="1">
      <alignment horizontal="left" indent="2"/>
    </xf>
    <xf numFmtId="3" fontId="15" fillId="0" borderId="18" xfId="0" applyNumberFormat="1" applyFont="1" applyBorder="1" applyAlignment="1">
      <alignment horizontal="right"/>
    </xf>
    <xf numFmtId="0" fontId="15" fillId="0" borderId="0" xfId="0" applyFont="1" applyBorder="1" applyAlignment="1">
      <alignment horizontal="left" indent="2"/>
    </xf>
    <xf numFmtId="3" fontId="15" fillId="0" borderId="14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8" fillId="0" borderId="23" xfId="0" applyFont="1" applyBorder="1" applyAlignment="1">
      <alignment horizontal="left"/>
    </xf>
    <xf numFmtId="3" fontId="18" fillId="0" borderId="18" xfId="0" applyNumberFormat="1" applyFont="1" applyBorder="1" applyAlignment="1">
      <alignment horizontal="right"/>
    </xf>
    <xf numFmtId="0" fontId="18" fillId="0" borderId="24" xfId="0" applyFont="1" applyBorder="1" applyAlignment="1">
      <alignment horizontal="left"/>
    </xf>
    <xf numFmtId="3" fontId="18" fillId="0" borderId="20" xfId="0" applyNumberFormat="1" applyFont="1" applyBorder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3" fontId="0" fillId="0" borderId="11" xfId="0" applyNumberFormat="1" applyBorder="1" applyAlignment="1">
      <alignment horizontal="right" vertical="center"/>
    </xf>
    <xf numFmtId="3" fontId="0" fillId="0" borderId="13" xfId="0" applyNumberFormat="1" applyBorder="1" applyAlignment="1">
      <alignment horizontal="right" vertical="center"/>
    </xf>
    <xf numFmtId="3" fontId="0" fillId="0" borderId="14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left" vertical="center" indent="2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 indent="2"/>
    </xf>
    <xf numFmtId="0" fontId="0" fillId="0" borderId="17" xfId="0" applyBorder="1" applyAlignment="1">
      <alignment horizontal="left" vertical="center" indent="2"/>
    </xf>
    <xf numFmtId="3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3" fontId="4" fillId="0" borderId="14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3" fontId="15" fillId="0" borderId="14" xfId="0" applyNumberFormat="1" applyFont="1" applyBorder="1" applyAlignment="1">
      <alignment horizontal="right" vertical="center" wrapText="1"/>
    </xf>
    <xf numFmtId="3" fontId="15" fillId="0" borderId="11" xfId="0" applyNumberFormat="1" applyFont="1" applyBorder="1" applyAlignment="1">
      <alignment horizontal="right" vertical="center" wrapText="1"/>
    </xf>
    <xf numFmtId="3" fontId="4" fillId="0" borderId="18" xfId="0" applyNumberFormat="1" applyFont="1" applyBorder="1" applyAlignment="1">
      <alignment horizontal="right"/>
    </xf>
    <xf numFmtId="3" fontId="4" fillId="0" borderId="20" xfId="0" applyNumberFormat="1" applyFont="1" applyBorder="1" applyAlignment="1">
      <alignment horizontal="right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3" fontId="0" fillId="0" borderId="12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1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3" fontId="0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vertical="center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horizontal="center"/>
    </xf>
    <xf numFmtId="3" fontId="0" fillId="0" borderId="14" xfId="0" applyNumberForma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3" fontId="16" fillId="0" borderId="11" xfId="0" applyNumberFormat="1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wrapText="1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 wrapText="1"/>
    </xf>
    <xf numFmtId="3" fontId="12" fillId="0" borderId="10" xfId="0" applyNumberFormat="1" applyFont="1" applyBorder="1" applyAlignment="1">
      <alignment/>
    </xf>
    <xf numFmtId="0" fontId="11" fillId="0" borderId="10" xfId="0" applyFont="1" applyBorder="1" applyAlignment="1">
      <alignment vertical="center" wrapText="1"/>
    </xf>
    <xf numFmtId="3" fontId="12" fillId="0" borderId="11" xfId="52" applyNumberFormat="1" applyFont="1" applyBorder="1">
      <alignment/>
      <protection/>
    </xf>
    <xf numFmtId="3" fontId="12" fillId="0" borderId="11" xfId="52" applyNumberFormat="1" applyFont="1" applyBorder="1" applyAlignment="1">
      <alignment/>
      <protection/>
    </xf>
    <xf numFmtId="3" fontId="11" fillId="0" borderId="11" xfId="52" applyNumberFormat="1" applyFont="1" applyBorder="1">
      <alignment/>
      <protection/>
    </xf>
    <xf numFmtId="3" fontId="11" fillId="0" borderId="10" xfId="52" applyNumberFormat="1" applyFont="1" applyBorder="1">
      <alignment/>
      <protection/>
    </xf>
    <xf numFmtId="3" fontId="12" fillId="0" borderId="14" xfId="52" applyNumberFormat="1" applyFont="1" applyBorder="1" applyAlignment="1">
      <alignment vertical="center"/>
      <protection/>
    </xf>
    <xf numFmtId="3" fontId="11" fillId="0" borderId="12" xfId="52" applyNumberFormat="1" applyFont="1" applyBorder="1">
      <alignment/>
      <protection/>
    </xf>
    <xf numFmtId="0" fontId="0" fillId="0" borderId="14" xfId="0" applyFont="1" applyBorder="1" applyAlignment="1">
      <alignment/>
    </xf>
    <xf numFmtId="3" fontId="0" fillId="0" borderId="11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center" vertical="center"/>
    </xf>
    <xf numFmtId="3" fontId="15" fillId="0" borderId="10" xfId="0" applyNumberFormat="1" applyFont="1" applyBorder="1" applyAlignment="1">
      <alignment horizontal="right" vertical="center" wrapText="1"/>
    </xf>
    <xf numFmtId="3" fontId="15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wrapText="1"/>
    </xf>
    <xf numFmtId="3" fontId="15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 applyAlignment="1">
      <alignment horizontal="right" vertical="top" wrapText="1"/>
    </xf>
    <xf numFmtId="3" fontId="18" fillId="0" borderId="10" xfId="0" applyNumberFormat="1" applyFont="1" applyBorder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10" fontId="15" fillId="0" borderId="10" xfId="0" applyNumberFormat="1" applyFont="1" applyBorder="1" applyAlignment="1">
      <alignment horizontal="center" vertical="top" wrapText="1"/>
    </xf>
    <xf numFmtId="10" fontId="18" fillId="0" borderId="10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3" fontId="0" fillId="0" borderId="18" xfId="0" applyNumberFormat="1" applyFont="1" applyBorder="1" applyAlignment="1">
      <alignment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1" xfId="0" applyFont="1" applyBorder="1" applyAlignment="1">
      <alignment wrapText="1"/>
    </xf>
    <xf numFmtId="3" fontId="0" fillId="0" borderId="12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0" fillId="0" borderId="26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21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25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4" fontId="0" fillId="0" borderId="22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28" xfId="0" applyFont="1" applyBorder="1" applyAlignment="1">
      <alignment wrapText="1"/>
    </xf>
    <xf numFmtId="4" fontId="0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4" fontId="4" fillId="0" borderId="10" xfId="0" applyNumberFormat="1" applyFont="1" applyBorder="1" applyAlignment="1">
      <alignment horizontal="right"/>
    </xf>
    <xf numFmtId="4" fontId="0" fillId="0" borderId="29" xfId="0" applyNumberFormat="1" applyBorder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30" xfId="52" applyFont="1" applyBorder="1" applyAlignment="1">
      <alignment horizontal="center"/>
      <protection/>
    </xf>
    <xf numFmtId="0" fontId="12" fillId="0" borderId="31" xfId="52" applyFont="1" applyBorder="1" applyAlignment="1">
      <alignment horizontal="center"/>
      <protection/>
    </xf>
    <xf numFmtId="0" fontId="12" fillId="0" borderId="26" xfId="52" applyFont="1" applyBorder="1" applyAlignment="1">
      <alignment horizontal="center"/>
      <protection/>
    </xf>
    <xf numFmtId="0" fontId="12" fillId="0" borderId="32" xfId="52" applyFont="1" applyBorder="1" applyAlignment="1">
      <alignment horizontal="center"/>
      <protection/>
    </xf>
    <xf numFmtId="0" fontId="12" fillId="0" borderId="33" xfId="52" applyFont="1" applyBorder="1" applyAlignment="1">
      <alignment horizontal="center"/>
      <protection/>
    </xf>
    <xf numFmtId="0" fontId="12" fillId="0" borderId="34" xfId="52" applyFont="1" applyBorder="1" applyAlignment="1">
      <alignment horizontal="center"/>
      <protection/>
    </xf>
    <xf numFmtId="0" fontId="9" fillId="0" borderId="20" xfId="0" applyFont="1" applyBorder="1" applyAlignment="1">
      <alignment horizontal="center"/>
    </xf>
    <xf numFmtId="0" fontId="18" fillId="0" borderId="0" xfId="52" applyFont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/>
      <protection/>
    </xf>
    <xf numFmtId="0" fontId="11" fillId="0" borderId="21" xfId="52" applyFont="1" applyBorder="1" applyAlignment="1">
      <alignment horizontal="center"/>
      <protection/>
    </xf>
    <xf numFmtId="0" fontId="11" fillId="0" borderId="27" xfId="52" applyFont="1" applyBorder="1" applyAlignment="1">
      <alignment horizontal="center"/>
      <protection/>
    </xf>
    <xf numFmtId="0" fontId="11" fillId="0" borderId="35" xfId="52" applyFont="1" applyBorder="1" applyAlignment="1">
      <alignment horizontal="center"/>
      <protection/>
    </xf>
    <xf numFmtId="0" fontId="11" fillId="0" borderId="29" xfId="52" applyFont="1" applyBorder="1" applyAlignment="1">
      <alignment horizontal="center"/>
      <protection/>
    </xf>
    <xf numFmtId="0" fontId="11" fillId="33" borderId="10" xfId="52" applyFont="1" applyFill="1" applyBorder="1" applyAlignment="1">
      <alignment horizontal="center" vertical="center" wrapText="1"/>
      <protection/>
    </xf>
    <xf numFmtId="0" fontId="11" fillId="0" borderId="36" xfId="52" applyFont="1" applyBorder="1" applyAlignment="1">
      <alignment horizontal="center"/>
      <protection/>
    </xf>
    <xf numFmtId="0" fontId="11" fillId="0" borderId="28" xfId="52" applyFont="1" applyBorder="1" applyAlignment="1">
      <alignment horizontal="center"/>
      <protection/>
    </xf>
    <xf numFmtId="0" fontId="12" fillId="0" borderId="11" xfId="52" applyFont="1" applyBorder="1" applyAlignment="1">
      <alignment horizontal="center" vertical="center"/>
      <protection/>
    </xf>
    <xf numFmtId="0" fontId="11" fillId="0" borderId="10" xfId="52" applyFont="1" applyBorder="1" applyAlignment="1">
      <alignment horizontal="center"/>
      <protection/>
    </xf>
    <xf numFmtId="0" fontId="23" fillId="0" borderId="0" xfId="52" applyFont="1" applyAlignment="1">
      <alignment horizontal="left"/>
      <protection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3" borderId="21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5" fillId="0" borderId="0" xfId="0" applyFont="1" applyAlignment="1">
      <alignment horizontal="center"/>
    </xf>
    <xf numFmtId="0" fontId="18" fillId="33" borderId="18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/>
    </xf>
    <xf numFmtId="0" fontId="15" fillId="0" borderId="18" xfId="0" applyFont="1" applyBorder="1" applyAlignment="1">
      <alignment horizontal="right" vertical="top" wrapText="1"/>
    </xf>
    <xf numFmtId="0" fontId="15" fillId="0" borderId="20" xfId="0" applyFont="1" applyBorder="1" applyAlignment="1">
      <alignment horizontal="right" vertical="top" wrapText="1"/>
    </xf>
    <xf numFmtId="0" fontId="15" fillId="0" borderId="22" xfId="0" applyFont="1" applyBorder="1" applyAlignment="1">
      <alignment horizontal="right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4" fontId="0" fillId="0" borderId="26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zal_Szczecin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zoomScalePageLayoutView="0" workbookViewId="0" topLeftCell="A22">
      <selection activeCell="A30" sqref="A30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7.25">
      <c r="B1" s="275" t="s">
        <v>226</v>
      </c>
      <c r="C1" s="275"/>
      <c r="D1" s="275"/>
      <c r="E1" s="275"/>
    </row>
    <row r="2" spans="2:4" ht="17.25">
      <c r="B2" s="2"/>
      <c r="C2" s="2"/>
      <c r="D2" s="2"/>
    </row>
    <row r="3" ht="12.75">
      <c r="E3" s="19" t="s">
        <v>57</v>
      </c>
    </row>
    <row r="4" spans="1:5" s="56" customFormat="1" ht="15" customHeight="1">
      <c r="A4" s="276" t="s">
        <v>2</v>
      </c>
      <c r="B4" s="276" t="s">
        <v>3</v>
      </c>
      <c r="C4" s="276" t="s">
        <v>4</v>
      </c>
      <c r="D4" s="276" t="s">
        <v>161</v>
      </c>
      <c r="E4" s="279" t="s">
        <v>63</v>
      </c>
    </row>
    <row r="5" spans="1:5" s="56" customFormat="1" ht="15" customHeight="1">
      <c r="A5" s="277"/>
      <c r="B5" s="277"/>
      <c r="C5" s="278"/>
      <c r="D5" s="278"/>
      <c r="E5" s="278"/>
    </row>
    <row r="6" spans="1:5" s="62" customFormat="1" ht="7.5" customHeight="1">
      <c r="A6" s="26">
        <v>1</v>
      </c>
      <c r="B6" s="26">
        <v>2</v>
      </c>
      <c r="C6" s="26">
        <v>3</v>
      </c>
      <c r="D6" s="26">
        <v>4</v>
      </c>
      <c r="E6" s="26">
        <v>5</v>
      </c>
    </row>
    <row r="7" spans="1:5" ht="39">
      <c r="A7" s="160" t="s">
        <v>323</v>
      </c>
      <c r="B7" s="161" t="s">
        <v>325</v>
      </c>
      <c r="C7" s="162">
        <v>2110</v>
      </c>
      <c r="D7" s="167" t="s">
        <v>304</v>
      </c>
      <c r="E7" s="171">
        <v>25000</v>
      </c>
    </row>
    <row r="8" spans="1:5" ht="39">
      <c r="A8" s="163" t="s">
        <v>324</v>
      </c>
      <c r="B8" s="163" t="s">
        <v>326</v>
      </c>
      <c r="C8" s="164">
        <v>2460</v>
      </c>
      <c r="D8" s="168" t="s">
        <v>305</v>
      </c>
      <c r="E8" s="172">
        <v>157521</v>
      </c>
    </row>
    <row r="9" spans="1:5" ht="19.5" customHeight="1">
      <c r="A9" s="165">
        <v>600</v>
      </c>
      <c r="B9" s="163">
        <v>60014</v>
      </c>
      <c r="C9" s="164" t="s">
        <v>327</v>
      </c>
      <c r="D9" s="168" t="s">
        <v>262</v>
      </c>
      <c r="E9" s="172">
        <v>40000</v>
      </c>
    </row>
    <row r="10" spans="1:5" ht="39">
      <c r="A10" s="165">
        <v>600</v>
      </c>
      <c r="B10" s="163">
        <v>60014</v>
      </c>
      <c r="C10" s="164">
        <v>6298</v>
      </c>
      <c r="D10" s="168" t="s">
        <v>311</v>
      </c>
      <c r="E10" s="172">
        <v>1481180</v>
      </c>
    </row>
    <row r="11" spans="1:5" ht="39">
      <c r="A11" s="165">
        <v>600</v>
      </c>
      <c r="B11" s="163">
        <v>60014</v>
      </c>
      <c r="C11" s="164">
        <v>6300</v>
      </c>
      <c r="D11" s="168" t="s">
        <v>309</v>
      </c>
      <c r="E11" s="172">
        <v>270000</v>
      </c>
    </row>
    <row r="12" spans="1:5" ht="26.25">
      <c r="A12" s="165">
        <v>700</v>
      </c>
      <c r="B12" s="163">
        <v>70005</v>
      </c>
      <c r="C12" s="164" t="s">
        <v>328</v>
      </c>
      <c r="D12" s="169" t="s">
        <v>303</v>
      </c>
      <c r="E12" s="172">
        <v>175</v>
      </c>
    </row>
    <row r="13" spans="1:5" ht="52.5">
      <c r="A13" s="165">
        <v>700</v>
      </c>
      <c r="B13" s="163">
        <v>70005</v>
      </c>
      <c r="C13" s="164" t="s">
        <v>329</v>
      </c>
      <c r="D13" s="168" t="s">
        <v>306</v>
      </c>
      <c r="E13" s="172">
        <v>96799</v>
      </c>
    </row>
    <row r="14" spans="1:5" ht="39">
      <c r="A14" s="165">
        <v>700</v>
      </c>
      <c r="B14" s="163">
        <v>70005</v>
      </c>
      <c r="C14" s="164">
        <v>2110</v>
      </c>
      <c r="D14" s="167" t="s">
        <v>304</v>
      </c>
      <c r="E14" s="172">
        <v>70000</v>
      </c>
    </row>
    <row r="15" spans="1:5" ht="39">
      <c r="A15" s="165">
        <v>700</v>
      </c>
      <c r="B15" s="163">
        <v>70005</v>
      </c>
      <c r="C15" s="164">
        <v>2360</v>
      </c>
      <c r="D15" s="168" t="s">
        <v>310</v>
      </c>
      <c r="E15" s="172">
        <v>168783</v>
      </c>
    </row>
    <row r="16" spans="1:5" ht="39">
      <c r="A16" s="165">
        <v>710</v>
      </c>
      <c r="B16" s="163">
        <v>71012</v>
      </c>
      <c r="C16" s="164">
        <v>2110</v>
      </c>
      <c r="D16" s="167" t="s">
        <v>304</v>
      </c>
      <c r="E16" s="172">
        <v>100000</v>
      </c>
    </row>
    <row r="17" spans="1:5" ht="39">
      <c r="A17" s="165">
        <v>710</v>
      </c>
      <c r="B17" s="163">
        <v>71013</v>
      </c>
      <c r="C17" s="164">
        <v>2110</v>
      </c>
      <c r="D17" s="167" t="s">
        <v>304</v>
      </c>
      <c r="E17" s="172">
        <v>119000</v>
      </c>
    </row>
    <row r="18" spans="1:5" ht="39">
      <c r="A18" s="165">
        <v>710</v>
      </c>
      <c r="B18" s="163">
        <v>71014</v>
      </c>
      <c r="C18" s="164">
        <v>2110</v>
      </c>
      <c r="D18" s="167" t="s">
        <v>304</v>
      </c>
      <c r="E18" s="172">
        <v>25000</v>
      </c>
    </row>
    <row r="19" spans="1:5" ht="39">
      <c r="A19" s="165">
        <v>710</v>
      </c>
      <c r="B19" s="163">
        <v>71015</v>
      </c>
      <c r="C19" s="164">
        <v>2110</v>
      </c>
      <c r="D19" s="167" t="s">
        <v>304</v>
      </c>
      <c r="E19" s="172">
        <v>245500</v>
      </c>
    </row>
    <row r="20" spans="1:5" ht="39">
      <c r="A20" s="165">
        <v>750</v>
      </c>
      <c r="B20" s="163">
        <v>75011</v>
      </c>
      <c r="C20" s="164">
        <v>2110</v>
      </c>
      <c r="D20" s="167" t="s">
        <v>304</v>
      </c>
      <c r="E20" s="172">
        <v>211800</v>
      </c>
    </row>
    <row r="21" spans="1:5" ht="19.5" customHeight="1">
      <c r="A21" s="165">
        <v>750</v>
      </c>
      <c r="B21" s="163">
        <v>75020</v>
      </c>
      <c r="C21" s="164" t="s">
        <v>330</v>
      </c>
      <c r="D21" s="168" t="s">
        <v>263</v>
      </c>
      <c r="E21" s="172">
        <v>40000</v>
      </c>
    </row>
    <row r="22" spans="1:5" ht="19.5" customHeight="1">
      <c r="A22" s="165">
        <v>750</v>
      </c>
      <c r="B22" s="163">
        <v>75020</v>
      </c>
      <c r="C22" s="164" t="s">
        <v>331</v>
      </c>
      <c r="D22" s="168" t="s">
        <v>264</v>
      </c>
      <c r="E22" s="172">
        <v>60000</v>
      </c>
    </row>
    <row r="23" spans="1:5" ht="39">
      <c r="A23" s="165">
        <v>750</v>
      </c>
      <c r="B23" s="163">
        <v>75020</v>
      </c>
      <c r="C23" s="164">
        <v>2700</v>
      </c>
      <c r="D23" s="169" t="s">
        <v>312</v>
      </c>
      <c r="E23" s="172">
        <v>5000</v>
      </c>
    </row>
    <row r="24" spans="1:5" ht="39">
      <c r="A24" s="165">
        <v>750</v>
      </c>
      <c r="B24" s="163">
        <v>75045</v>
      </c>
      <c r="C24" s="164">
        <v>2110</v>
      </c>
      <c r="D24" s="167" t="s">
        <v>304</v>
      </c>
      <c r="E24" s="172">
        <v>27000</v>
      </c>
    </row>
    <row r="25" spans="1:5" ht="39">
      <c r="A25" s="165">
        <v>750</v>
      </c>
      <c r="B25" s="163">
        <v>75045</v>
      </c>
      <c r="C25" s="164">
        <v>2120</v>
      </c>
      <c r="D25" s="170" t="s">
        <v>313</v>
      </c>
      <c r="E25" s="172">
        <v>5000</v>
      </c>
    </row>
    <row r="26" spans="1:5" ht="39">
      <c r="A26" s="165">
        <v>754</v>
      </c>
      <c r="B26" s="163">
        <v>75411</v>
      </c>
      <c r="C26" s="164">
        <v>2110</v>
      </c>
      <c r="D26" s="167" t="s">
        <v>304</v>
      </c>
      <c r="E26" s="172">
        <v>2770000</v>
      </c>
    </row>
    <row r="27" spans="1:5" ht="39">
      <c r="A27" s="165">
        <v>754</v>
      </c>
      <c r="B27" s="163">
        <v>75411</v>
      </c>
      <c r="C27" s="164">
        <v>2360</v>
      </c>
      <c r="D27" s="168" t="s">
        <v>310</v>
      </c>
      <c r="E27" s="172">
        <v>550</v>
      </c>
    </row>
    <row r="28" spans="1:5" ht="39">
      <c r="A28" s="165">
        <v>754</v>
      </c>
      <c r="B28" s="163">
        <v>75411</v>
      </c>
      <c r="C28" s="164">
        <v>6410</v>
      </c>
      <c r="D28" s="170" t="s">
        <v>314</v>
      </c>
      <c r="E28" s="172">
        <v>200000</v>
      </c>
    </row>
    <row r="29" spans="1:5" ht="39">
      <c r="A29" s="165">
        <v>754</v>
      </c>
      <c r="B29" s="163">
        <v>75414</v>
      </c>
      <c r="C29" s="164">
        <v>2110</v>
      </c>
      <c r="D29" s="167" t="s">
        <v>304</v>
      </c>
      <c r="E29" s="172">
        <v>5100</v>
      </c>
    </row>
    <row r="30" spans="1:5" ht="39">
      <c r="A30" s="163">
        <v>754</v>
      </c>
      <c r="B30" s="163">
        <v>75495</v>
      </c>
      <c r="C30" s="164">
        <v>2710</v>
      </c>
      <c r="D30" s="170" t="s">
        <v>315</v>
      </c>
      <c r="E30" s="172">
        <v>4600</v>
      </c>
    </row>
    <row r="31" spans="1:5" ht="19.5" customHeight="1">
      <c r="A31" s="165">
        <v>756</v>
      </c>
      <c r="B31" s="163">
        <v>75618</v>
      </c>
      <c r="C31" s="164" t="s">
        <v>332</v>
      </c>
      <c r="D31" s="168" t="s">
        <v>307</v>
      </c>
      <c r="E31" s="172">
        <v>1033875</v>
      </c>
    </row>
    <row r="32" spans="1:5" ht="19.5" customHeight="1">
      <c r="A32" s="165">
        <v>756</v>
      </c>
      <c r="B32" s="163">
        <v>75622</v>
      </c>
      <c r="C32" s="164" t="s">
        <v>333</v>
      </c>
      <c r="D32" s="170" t="s">
        <v>265</v>
      </c>
      <c r="E32" s="172">
        <v>7029244</v>
      </c>
    </row>
    <row r="33" spans="1:5" ht="19.5" customHeight="1">
      <c r="A33" s="165">
        <v>756</v>
      </c>
      <c r="B33" s="163">
        <v>75622</v>
      </c>
      <c r="C33" s="164" t="s">
        <v>334</v>
      </c>
      <c r="D33" s="170" t="s">
        <v>266</v>
      </c>
      <c r="E33" s="172">
        <v>200000</v>
      </c>
    </row>
    <row r="34" spans="1:5" ht="19.5" customHeight="1">
      <c r="A34" s="165">
        <v>758</v>
      </c>
      <c r="B34" s="163">
        <v>75801</v>
      </c>
      <c r="C34" s="164">
        <v>2920</v>
      </c>
      <c r="D34" s="169" t="s">
        <v>316</v>
      </c>
      <c r="E34" s="172">
        <v>25058831</v>
      </c>
    </row>
    <row r="35" spans="1:5" ht="19.5" customHeight="1">
      <c r="A35" s="165">
        <v>758</v>
      </c>
      <c r="B35" s="163">
        <v>75803</v>
      </c>
      <c r="C35" s="164">
        <v>2920</v>
      </c>
      <c r="D35" s="169" t="s">
        <v>316</v>
      </c>
      <c r="E35" s="172">
        <v>6041645</v>
      </c>
    </row>
    <row r="36" spans="1:5" ht="19.5" customHeight="1">
      <c r="A36" s="165">
        <v>758</v>
      </c>
      <c r="B36" s="163">
        <v>75832</v>
      </c>
      <c r="C36" s="164">
        <v>2920</v>
      </c>
      <c r="D36" s="169" t="s">
        <v>316</v>
      </c>
      <c r="E36" s="172">
        <v>63803</v>
      </c>
    </row>
    <row r="37" spans="1:5" ht="19.5" customHeight="1">
      <c r="A37" s="165">
        <v>758</v>
      </c>
      <c r="B37" s="163">
        <v>75814</v>
      </c>
      <c r="C37" s="164" t="s">
        <v>335</v>
      </c>
      <c r="D37" s="168" t="s">
        <v>267</v>
      </c>
      <c r="E37" s="172">
        <v>130000</v>
      </c>
    </row>
    <row r="38" spans="1:5" ht="19.5" customHeight="1">
      <c r="A38" s="165">
        <v>801</v>
      </c>
      <c r="B38" s="163">
        <v>80120</v>
      </c>
      <c r="C38" s="164" t="s">
        <v>327</v>
      </c>
      <c r="D38" s="170" t="s">
        <v>262</v>
      </c>
      <c r="E38" s="172">
        <v>150</v>
      </c>
    </row>
    <row r="39" spans="1:5" ht="52.5">
      <c r="A39" s="165">
        <v>801</v>
      </c>
      <c r="B39" s="163">
        <v>80120</v>
      </c>
      <c r="C39" s="164" t="s">
        <v>329</v>
      </c>
      <c r="D39" s="168" t="s">
        <v>306</v>
      </c>
      <c r="E39" s="172">
        <v>42252</v>
      </c>
    </row>
    <row r="40" spans="1:5" ht="19.5" customHeight="1">
      <c r="A40" s="165">
        <v>801</v>
      </c>
      <c r="B40" s="163">
        <v>80120</v>
      </c>
      <c r="C40" s="164" t="s">
        <v>330</v>
      </c>
      <c r="D40" s="170" t="s">
        <v>263</v>
      </c>
      <c r="E40" s="172">
        <v>2327</v>
      </c>
    </row>
    <row r="41" spans="1:5" ht="19.5" customHeight="1">
      <c r="A41" s="165">
        <v>801</v>
      </c>
      <c r="B41" s="163">
        <v>80120</v>
      </c>
      <c r="C41" s="164" t="s">
        <v>335</v>
      </c>
      <c r="D41" s="170" t="s">
        <v>267</v>
      </c>
      <c r="E41" s="172">
        <v>1350</v>
      </c>
    </row>
    <row r="42" spans="1:5" ht="19.5" customHeight="1">
      <c r="A42" s="165">
        <v>801</v>
      </c>
      <c r="B42" s="163">
        <v>80120</v>
      </c>
      <c r="C42" s="164" t="s">
        <v>331</v>
      </c>
      <c r="D42" s="170" t="s">
        <v>264</v>
      </c>
      <c r="E42" s="172">
        <v>500</v>
      </c>
    </row>
    <row r="43" spans="1:5" ht="19.5" customHeight="1">
      <c r="A43" s="165">
        <v>801</v>
      </c>
      <c r="B43" s="163">
        <v>80130</v>
      </c>
      <c r="C43" s="164" t="s">
        <v>327</v>
      </c>
      <c r="D43" s="170" t="s">
        <v>262</v>
      </c>
      <c r="E43" s="172">
        <v>10000</v>
      </c>
    </row>
    <row r="44" spans="1:5" ht="52.5">
      <c r="A44" s="165">
        <v>801</v>
      </c>
      <c r="B44" s="163">
        <v>80130</v>
      </c>
      <c r="C44" s="164" t="s">
        <v>329</v>
      </c>
      <c r="D44" s="168" t="s">
        <v>306</v>
      </c>
      <c r="E44" s="172">
        <v>53000</v>
      </c>
    </row>
    <row r="45" spans="1:5" ht="19.5" customHeight="1">
      <c r="A45" s="165">
        <v>801</v>
      </c>
      <c r="B45" s="163">
        <v>80130</v>
      </c>
      <c r="C45" s="164" t="s">
        <v>330</v>
      </c>
      <c r="D45" s="170" t="s">
        <v>263</v>
      </c>
      <c r="E45" s="172">
        <v>40000</v>
      </c>
    </row>
    <row r="46" spans="1:5" ht="19.5" customHeight="1">
      <c r="A46" s="165">
        <v>801</v>
      </c>
      <c r="B46" s="163">
        <v>80130</v>
      </c>
      <c r="C46" s="164" t="s">
        <v>331</v>
      </c>
      <c r="D46" s="170" t="s">
        <v>264</v>
      </c>
      <c r="E46" s="172">
        <v>10000</v>
      </c>
    </row>
    <row r="47" spans="1:5" ht="39">
      <c r="A47" s="165">
        <v>801</v>
      </c>
      <c r="B47" s="163">
        <v>80130</v>
      </c>
      <c r="C47" s="164">
        <v>6298</v>
      </c>
      <c r="D47" s="168" t="s">
        <v>311</v>
      </c>
      <c r="E47" s="172">
        <v>150000</v>
      </c>
    </row>
    <row r="48" spans="1:5" ht="52.5">
      <c r="A48" s="165">
        <v>801</v>
      </c>
      <c r="B48" s="163">
        <v>80140</v>
      </c>
      <c r="C48" s="164" t="s">
        <v>329</v>
      </c>
      <c r="D48" s="168" t="s">
        <v>306</v>
      </c>
      <c r="E48" s="172">
        <v>77500</v>
      </c>
    </row>
    <row r="49" spans="1:5" ht="19.5" customHeight="1">
      <c r="A49" s="165">
        <v>801</v>
      </c>
      <c r="B49" s="163">
        <v>80140</v>
      </c>
      <c r="C49" s="164" t="s">
        <v>330</v>
      </c>
      <c r="D49" s="168" t="s">
        <v>263</v>
      </c>
      <c r="E49" s="172">
        <v>3000</v>
      </c>
    </row>
    <row r="50" spans="1:5" ht="39">
      <c r="A50" s="165">
        <v>801</v>
      </c>
      <c r="B50" s="163">
        <v>80140</v>
      </c>
      <c r="C50" s="164">
        <v>2338</v>
      </c>
      <c r="D50" s="168" t="s">
        <v>317</v>
      </c>
      <c r="E50" s="172">
        <v>247062</v>
      </c>
    </row>
    <row r="51" spans="1:5" ht="39">
      <c r="A51" s="165">
        <v>801</v>
      </c>
      <c r="B51" s="163">
        <v>80140</v>
      </c>
      <c r="C51" s="164">
        <v>2339</v>
      </c>
      <c r="D51" s="168" t="s">
        <v>317</v>
      </c>
      <c r="E51" s="172">
        <v>82354</v>
      </c>
    </row>
    <row r="52" spans="1:5" ht="19.5" customHeight="1">
      <c r="A52" s="165">
        <v>801</v>
      </c>
      <c r="B52" s="163">
        <v>80195</v>
      </c>
      <c r="C52" s="164" t="s">
        <v>330</v>
      </c>
      <c r="D52" s="170" t="s">
        <v>263</v>
      </c>
      <c r="E52" s="172">
        <v>2000</v>
      </c>
    </row>
    <row r="53" spans="1:5" ht="19.5" customHeight="1">
      <c r="A53" s="165">
        <v>801</v>
      </c>
      <c r="B53" s="163">
        <v>80195</v>
      </c>
      <c r="C53" s="164" t="s">
        <v>331</v>
      </c>
      <c r="D53" s="170" t="s">
        <v>264</v>
      </c>
      <c r="E53" s="172">
        <v>3000</v>
      </c>
    </row>
    <row r="54" spans="1:5" ht="52.5">
      <c r="A54" s="165">
        <v>803</v>
      </c>
      <c r="B54" s="163">
        <v>80309</v>
      </c>
      <c r="C54" s="164">
        <v>2888</v>
      </c>
      <c r="D54" s="168" t="s">
        <v>318</v>
      </c>
      <c r="E54" s="172">
        <v>50524</v>
      </c>
    </row>
    <row r="55" spans="1:5" ht="52.5">
      <c r="A55" s="165">
        <v>803</v>
      </c>
      <c r="B55" s="163">
        <v>80309</v>
      </c>
      <c r="C55" s="164">
        <v>2889</v>
      </c>
      <c r="D55" s="168" t="s">
        <v>318</v>
      </c>
      <c r="E55" s="172">
        <v>17310</v>
      </c>
    </row>
    <row r="56" spans="1:5" ht="66">
      <c r="A56" s="165">
        <v>851</v>
      </c>
      <c r="B56" s="163">
        <v>85111</v>
      </c>
      <c r="C56" s="212">
        <v>6280</v>
      </c>
      <c r="D56" s="169" t="s">
        <v>319</v>
      </c>
      <c r="E56" s="172">
        <v>73500</v>
      </c>
    </row>
    <row r="57" spans="1:5" ht="39">
      <c r="A57" s="165">
        <v>851</v>
      </c>
      <c r="B57" s="163">
        <v>85156</v>
      </c>
      <c r="C57" s="164">
        <v>2110</v>
      </c>
      <c r="D57" s="167" t="s">
        <v>304</v>
      </c>
      <c r="E57" s="172">
        <v>2868000</v>
      </c>
    </row>
    <row r="58" spans="1:5" ht="19.5" customHeight="1">
      <c r="A58" s="165">
        <v>852</v>
      </c>
      <c r="B58" s="163">
        <v>85201</v>
      </c>
      <c r="C58" s="164" t="s">
        <v>327</v>
      </c>
      <c r="D58" s="170" t="s">
        <v>262</v>
      </c>
      <c r="E58" s="172">
        <v>300</v>
      </c>
    </row>
    <row r="59" spans="1:5" ht="19.5" customHeight="1">
      <c r="A59" s="165">
        <v>852</v>
      </c>
      <c r="B59" s="163">
        <v>85201</v>
      </c>
      <c r="C59" s="164" t="s">
        <v>330</v>
      </c>
      <c r="D59" s="170" t="s">
        <v>263</v>
      </c>
      <c r="E59" s="172">
        <v>1800</v>
      </c>
    </row>
    <row r="60" spans="1:5" ht="19.5" customHeight="1">
      <c r="A60" s="165">
        <v>852</v>
      </c>
      <c r="B60" s="163">
        <v>85201</v>
      </c>
      <c r="C60" s="164" t="s">
        <v>331</v>
      </c>
      <c r="D60" s="170" t="s">
        <v>264</v>
      </c>
      <c r="E60" s="172">
        <v>1000</v>
      </c>
    </row>
    <row r="61" spans="1:5" ht="39">
      <c r="A61" s="165">
        <v>852</v>
      </c>
      <c r="B61" s="163">
        <v>85201</v>
      </c>
      <c r="C61" s="164">
        <v>2320</v>
      </c>
      <c r="D61" s="170" t="s">
        <v>320</v>
      </c>
      <c r="E61" s="172">
        <v>272244</v>
      </c>
    </row>
    <row r="62" spans="1:5" ht="19.5" customHeight="1">
      <c r="A62" s="165">
        <v>852</v>
      </c>
      <c r="B62" s="163">
        <v>85202</v>
      </c>
      <c r="C62" s="164" t="s">
        <v>330</v>
      </c>
      <c r="D62" s="170" t="s">
        <v>263</v>
      </c>
      <c r="E62" s="172">
        <v>883500</v>
      </c>
    </row>
    <row r="63" spans="1:5" ht="19.5" customHeight="1">
      <c r="A63" s="165">
        <v>852</v>
      </c>
      <c r="B63" s="163">
        <v>85202</v>
      </c>
      <c r="C63" s="212" t="s">
        <v>336</v>
      </c>
      <c r="D63" s="169" t="s">
        <v>308</v>
      </c>
      <c r="E63" s="172">
        <v>1000</v>
      </c>
    </row>
    <row r="64" spans="1:5" ht="26.25">
      <c r="A64" s="165">
        <v>852</v>
      </c>
      <c r="B64" s="163">
        <v>85202</v>
      </c>
      <c r="C64" s="164">
        <v>2130</v>
      </c>
      <c r="D64" s="170" t="s">
        <v>321</v>
      </c>
      <c r="E64" s="172">
        <v>1607400</v>
      </c>
    </row>
    <row r="65" spans="1:5" ht="39">
      <c r="A65" s="165">
        <v>852</v>
      </c>
      <c r="B65" s="163">
        <v>85204</v>
      </c>
      <c r="C65" s="164">
        <v>2320</v>
      </c>
      <c r="D65" s="170" t="s">
        <v>320</v>
      </c>
      <c r="E65" s="172">
        <v>98820</v>
      </c>
    </row>
    <row r="66" spans="1:5" ht="39">
      <c r="A66" s="165">
        <v>853</v>
      </c>
      <c r="B66" s="163">
        <v>85321</v>
      </c>
      <c r="C66" s="164">
        <v>2110</v>
      </c>
      <c r="D66" s="167" t="s">
        <v>304</v>
      </c>
      <c r="E66" s="172">
        <v>195000</v>
      </c>
    </row>
    <row r="67" spans="1:5" ht="39">
      <c r="A67" s="165">
        <v>853</v>
      </c>
      <c r="B67" s="163">
        <v>85321</v>
      </c>
      <c r="C67" s="164">
        <v>2320</v>
      </c>
      <c r="D67" s="170" t="s">
        <v>320</v>
      </c>
      <c r="E67" s="172">
        <v>16500</v>
      </c>
    </row>
    <row r="68" spans="1:5" ht="19.5" customHeight="1">
      <c r="A68" s="165">
        <v>853</v>
      </c>
      <c r="B68" s="163">
        <v>85324</v>
      </c>
      <c r="C68" s="164" t="s">
        <v>331</v>
      </c>
      <c r="D68" s="170" t="s">
        <v>264</v>
      </c>
      <c r="E68" s="172">
        <v>70000</v>
      </c>
    </row>
    <row r="69" spans="1:5" ht="19.5" customHeight="1">
      <c r="A69" s="165">
        <v>853</v>
      </c>
      <c r="B69" s="163">
        <v>85333</v>
      </c>
      <c r="C69" s="164" t="s">
        <v>330</v>
      </c>
      <c r="D69" s="170" t="s">
        <v>263</v>
      </c>
      <c r="E69" s="172">
        <v>1680</v>
      </c>
    </row>
    <row r="70" spans="1:5" ht="52.5">
      <c r="A70" s="165">
        <v>853</v>
      </c>
      <c r="B70" s="163">
        <v>85333</v>
      </c>
      <c r="C70" s="164">
        <v>2690</v>
      </c>
      <c r="D70" s="170" t="s">
        <v>322</v>
      </c>
      <c r="E70" s="172">
        <v>296666</v>
      </c>
    </row>
    <row r="71" spans="1:5" ht="39">
      <c r="A71" s="165">
        <v>853</v>
      </c>
      <c r="B71" s="163">
        <v>85333</v>
      </c>
      <c r="C71" s="164">
        <v>2700</v>
      </c>
      <c r="D71" s="169" t="s">
        <v>312</v>
      </c>
      <c r="E71" s="172">
        <v>42000</v>
      </c>
    </row>
    <row r="72" spans="1:5" ht="19.5" customHeight="1">
      <c r="A72" s="165">
        <v>854</v>
      </c>
      <c r="B72" s="163">
        <v>85403</v>
      </c>
      <c r="C72" s="164" t="s">
        <v>330</v>
      </c>
      <c r="D72" s="170" t="s">
        <v>263</v>
      </c>
      <c r="E72" s="172">
        <v>20000</v>
      </c>
    </row>
    <row r="73" spans="1:5" ht="19.5" customHeight="1">
      <c r="A73" s="165">
        <v>854</v>
      </c>
      <c r="B73" s="163">
        <v>85410</v>
      </c>
      <c r="C73" s="164" t="s">
        <v>330</v>
      </c>
      <c r="D73" s="170" t="s">
        <v>263</v>
      </c>
      <c r="E73" s="172">
        <v>136000</v>
      </c>
    </row>
    <row r="74" spans="1:5" ht="19.5" customHeight="1">
      <c r="A74" s="165">
        <v>854</v>
      </c>
      <c r="B74" s="163">
        <v>85410</v>
      </c>
      <c r="C74" s="164" t="s">
        <v>331</v>
      </c>
      <c r="D74" s="170" t="s">
        <v>264</v>
      </c>
      <c r="E74" s="172">
        <v>10000</v>
      </c>
    </row>
    <row r="75" spans="1:5" ht="52.5">
      <c r="A75" s="165">
        <v>854</v>
      </c>
      <c r="B75" s="163">
        <v>85415</v>
      </c>
      <c r="C75" s="164">
        <v>2888</v>
      </c>
      <c r="D75" s="168" t="s">
        <v>318</v>
      </c>
      <c r="E75" s="173">
        <v>200491</v>
      </c>
    </row>
    <row r="76" spans="1:5" ht="52.5">
      <c r="A76" s="165">
        <v>854</v>
      </c>
      <c r="B76" s="163">
        <v>85415</v>
      </c>
      <c r="C76" s="166">
        <v>2889</v>
      </c>
      <c r="D76" s="168" t="s">
        <v>318</v>
      </c>
      <c r="E76" s="174">
        <v>95126</v>
      </c>
    </row>
    <row r="77" spans="1:5" s="79" customFormat="1" ht="19.5" customHeight="1">
      <c r="A77" s="272" t="s">
        <v>144</v>
      </c>
      <c r="B77" s="273"/>
      <c r="C77" s="273"/>
      <c r="D77" s="274"/>
      <c r="E77" s="175">
        <f>SUM(E7:E76)</f>
        <v>53368762</v>
      </c>
    </row>
    <row r="78" spans="2:5" ht="12.75">
      <c r="B78" s="1"/>
      <c r="C78" s="1"/>
      <c r="D78" s="1"/>
      <c r="E78" s="1"/>
    </row>
    <row r="79" spans="1:5" ht="12.75">
      <c r="A79" s="87"/>
      <c r="B79" s="1"/>
      <c r="C79" s="1"/>
      <c r="D79" s="1"/>
      <c r="E79" s="1"/>
    </row>
    <row r="80" spans="2:5" ht="12.75">
      <c r="B80" s="8"/>
      <c r="C80" s="1"/>
      <c r="D80" s="1"/>
      <c r="E80" s="1"/>
    </row>
    <row r="81" spans="2:5" ht="12.75">
      <c r="B81" s="1"/>
      <c r="C81" s="1"/>
      <c r="D81" s="1"/>
      <c r="E81" s="1"/>
    </row>
    <row r="82" spans="2:5" ht="12.75">
      <c r="B82" s="1"/>
      <c r="C82" s="1"/>
      <c r="D82" s="1"/>
      <c r="E82" s="1"/>
    </row>
    <row r="83" spans="2:5" ht="12.75">
      <c r="B83" s="1"/>
      <c r="C83" s="1"/>
      <c r="D83" s="1"/>
      <c r="E83" s="1"/>
    </row>
    <row r="84" spans="2:5" ht="12.75">
      <c r="B84" s="1"/>
      <c r="C84" s="1"/>
      <c r="D84" s="1"/>
      <c r="E84" s="1"/>
    </row>
    <row r="85" spans="2:5" ht="12.75">
      <c r="B85" s="1"/>
      <c r="C85" s="1"/>
      <c r="D85" s="1"/>
      <c r="E85" s="1"/>
    </row>
    <row r="86" spans="2:5" ht="12.75">
      <c r="B86" s="1"/>
      <c r="C86" s="1"/>
      <c r="D86" s="1"/>
      <c r="E86" s="1"/>
    </row>
    <row r="87" spans="2:5" ht="12.75">
      <c r="B87" s="1"/>
      <c r="C87" s="1"/>
      <c r="D87" s="1"/>
      <c r="E87" s="1"/>
    </row>
    <row r="88" spans="2:5" ht="12.75">
      <c r="B88" s="1"/>
      <c r="C88" s="1"/>
      <c r="D88" s="1"/>
      <c r="E88" s="1"/>
    </row>
    <row r="89" spans="2:5" ht="12.75">
      <c r="B89" s="1"/>
      <c r="C89" s="1"/>
      <c r="D89" s="1"/>
      <c r="E89" s="1"/>
    </row>
    <row r="90" spans="2:5" ht="12.75">
      <c r="B90" s="1"/>
      <c r="C90" s="1"/>
      <c r="D90" s="1"/>
      <c r="E90" s="1"/>
    </row>
    <row r="91" spans="2:5" ht="12.75">
      <c r="B91" s="1"/>
      <c r="C91" s="1"/>
      <c r="D91" s="1"/>
      <c r="E91" s="1"/>
    </row>
    <row r="92" spans="2:5" ht="12.75">
      <c r="B92" s="1"/>
      <c r="C92" s="1"/>
      <c r="D92" s="1"/>
      <c r="E92" s="1"/>
    </row>
    <row r="93" spans="2:5" ht="12.75">
      <c r="B93" s="1"/>
      <c r="C93" s="1"/>
      <c r="D93" s="1"/>
      <c r="E93" s="1"/>
    </row>
    <row r="94" spans="2:5" ht="12.75">
      <c r="B94" s="1"/>
      <c r="C94" s="1"/>
      <c r="D94" s="1"/>
      <c r="E94" s="1"/>
    </row>
    <row r="95" spans="2:5" ht="12.75">
      <c r="B95" s="1"/>
      <c r="C95" s="1"/>
      <c r="D95" s="1"/>
      <c r="E95" s="1"/>
    </row>
    <row r="96" spans="2:5" ht="12.75">
      <c r="B96" s="1"/>
      <c r="C96" s="1"/>
      <c r="D96" s="1"/>
      <c r="E96" s="1"/>
    </row>
    <row r="97" spans="2:5" ht="12.75">
      <c r="B97" s="1"/>
      <c r="C97" s="1"/>
      <c r="D97" s="1"/>
      <c r="E97" s="1"/>
    </row>
    <row r="98" spans="2:5" ht="12.75">
      <c r="B98" s="1"/>
      <c r="C98" s="1"/>
      <c r="D98" s="1"/>
      <c r="E98" s="1"/>
    </row>
    <row r="99" spans="2:5" ht="12.75">
      <c r="B99" s="1"/>
      <c r="C99" s="1"/>
      <c r="D99" s="1"/>
      <c r="E99" s="1"/>
    </row>
    <row r="100" spans="2:5" ht="12.75">
      <c r="B100" s="1"/>
      <c r="C100" s="1"/>
      <c r="D100" s="1"/>
      <c r="E100" s="1"/>
    </row>
    <row r="101" spans="2:5" ht="12.75">
      <c r="B101" s="1"/>
      <c r="C101" s="1"/>
      <c r="D101" s="1"/>
      <c r="E101" s="1"/>
    </row>
    <row r="102" spans="2:5" ht="12.75">
      <c r="B102" s="1"/>
      <c r="C102" s="1"/>
      <c r="D102" s="1"/>
      <c r="E102" s="1"/>
    </row>
    <row r="103" spans="2:5" ht="12.75">
      <c r="B103" s="1"/>
      <c r="C103" s="1"/>
      <c r="D103" s="1"/>
      <c r="E103" s="1"/>
    </row>
    <row r="104" spans="2:5" ht="12.75">
      <c r="B104" s="1"/>
      <c r="C104" s="1"/>
      <c r="D104" s="1"/>
      <c r="E104" s="1"/>
    </row>
    <row r="105" spans="2:5" ht="12.75">
      <c r="B105" s="1"/>
      <c r="C105" s="1"/>
      <c r="D105" s="1"/>
      <c r="E105" s="1"/>
    </row>
    <row r="106" spans="2:5" ht="12.75">
      <c r="B106" s="1"/>
      <c r="C106" s="1"/>
      <c r="D106" s="1"/>
      <c r="E106" s="1"/>
    </row>
    <row r="107" spans="2:5" ht="12.75">
      <c r="B107" s="1"/>
      <c r="C107" s="1"/>
      <c r="D107" s="1"/>
      <c r="E107" s="1"/>
    </row>
    <row r="108" spans="2:5" ht="12.75">
      <c r="B108" s="1"/>
      <c r="C108" s="1"/>
      <c r="D108" s="1"/>
      <c r="E108" s="1"/>
    </row>
    <row r="109" spans="2:5" ht="12.75">
      <c r="B109" s="1"/>
      <c r="C109" s="1"/>
      <c r="D109" s="1"/>
      <c r="E109" s="1"/>
    </row>
    <row r="110" spans="2:5" ht="12.75">
      <c r="B110" s="1"/>
      <c r="C110" s="1"/>
      <c r="D110" s="1"/>
      <c r="E110" s="1"/>
    </row>
    <row r="111" spans="2:5" ht="12.75">
      <c r="B111" s="1"/>
      <c r="C111" s="1"/>
      <c r="D111" s="1"/>
      <c r="E111" s="1"/>
    </row>
  </sheetData>
  <sheetProtection/>
  <mergeCells count="7">
    <mergeCell ref="A77:D77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2" sqref="A2:J2"/>
    </sheetView>
  </sheetViews>
  <sheetFormatPr defaultColWidth="9.00390625" defaultRowHeight="12.75"/>
  <cols>
    <col min="1" max="1" width="4.625" style="0" customWidth="1"/>
    <col min="2" max="2" width="35.375" style="0" customWidth="1"/>
    <col min="3" max="3" width="14.125" style="0" customWidth="1"/>
    <col min="4" max="4" width="10.625" style="0" customWidth="1"/>
    <col min="5" max="5" width="10.375" style="0" customWidth="1"/>
    <col min="6" max="6" width="8.625" style="0" customWidth="1"/>
    <col min="7" max="7" width="10.875" style="0" customWidth="1"/>
    <col min="8" max="8" width="9.625" style="0" customWidth="1"/>
    <col min="9" max="9" width="10.50390625" style="0" bestFit="1" customWidth="1"/>
    <col min="10" max="10" width="14.125" style="0" customWidth="1"/>
    <col min="11" max="11" width="13.50390625" style="0" customWidth="1"/>
  </cols>
  <sheetData>
    <row r="1" spans="1:10" ht="16.5">
      <c r="A1" s="323" t="s">
        <v>427</v>
      </c>
      <c r="B1" s="323"/>
      <c r="C1" s="323"/>
      <c r="D1" s="323"/>
      <c r="E1" s="323"/>
      <c r="F1" s="323"/>
      <c r="G1" s="323"/>
      <c r="H1" s="323"/>
      <c r="I1" s="323"/>
      <c r="J1" s="323"/>
    </row>
    <row r="2" spans="1:10" ht="16.5">
      <c r="A2" s="323" t="s">
        <v>173</v>
      </c>
      <c r="B2" s="323"/>
      <c r="C2" s="323"/>
      <c r="D2" s="323"/>
      <c r="E2" s="323"/>
      <c r="F2" s="323"/>
      <c r="G2" s="323"/>
      <c r="H2" s="323"/>
      <c r="I2" s="323"/>
      <c r="J2" s="323"/>
    </row>
    <row r="3" spans="1:10" ht="6" customHeight="1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K4" s="11" t="s">
        <v>41</v>
      </c>
    </row>
    <row r="5" spans="1:11" ht="15" customHeight="1">
      <c r="A5" s="290" t="s">
        <v>62</v>
      </c>
      <c r="B5" s="290" t="s">
        <v>0</v>
      </c>
      <c r="C5" s="288" t="s">
        <v>177</v>
      </c>
      <c r="D5" s="324" t="s">
        <v>88</v>
      </c>
      <c r="E5" s="325"/>
      <c r="F5" s="325"/>
      <c r="G5" s="326"/>
      <c r="H5" s="288" t="s">
        <v>8</v>
      </c>
      <c r="I5" s="288"/>
      <c r="J5" s="288" t="s">
        <v>178</v>
      </c>
      <c r="K5" s="288" t="s">
        <v>183</v>
      </c>
    </row>
    <row r="6" spans="1:11" ht="15" customHeight="1">
      <c r="A6" s="290"/>
      <c r="B6" s="290"/>
      <c r="C6" s="288"/>
      <c r="D6" s="288" t="s">
        <v>7</v>
      </c>
      <c r="E6" s="319" t="s">
        <v>6</v>
      </c>
      <c r="F6" s="320"/>
      <c r="G6" s="321"/>
      <c r="H6" s="288" t="s">
        <v>7</v>
      </c>
      <c r="I6" s="288" t="s">
        <v>67</v>
      </c>
      <c r="J6" s="288"/>
      <c r="K6" s="288"/>
    </row>
    <row r="7" spans="1:11" ht="18" customHeight="1">
      <c r="A7" s="290"/>
      <c r="B7" s="290"/>
      <c r="C7" s="288"/>
      <c r="D7" s="288"/>
      <c r="E7" s="327" t="s">
        <v>179</v>
      </c>
      <c r="F7" s="319" t="s">
        <v>6</v>
      </c>
      <c r="G7" s="321"/>
      <c r="H7" s="288"/>
      <c r="I7" s="288"/>
      <c r="J7" s="288"/>
      <c r="K7" s="288"/>
    </row>
    <row r="8" spans="1:11" ht="42" customHeight="1">
      <c r="A8" s="290"/>
      <c r="B8" s="290"/>
      <c r="C8" s="288"/>
      <c r="D8" s="288"/>
      <c r="E8" s="328"/>
      <c r="F8" s="90" t="s">
        <v>176</v>
      </c>
      <c r="G8" s="90" t="s">
        <v>175</v>
      </c>
      <c r="H8" s="288"/>
      <c r="I8" s="288"/>
      <c r="J8" s="288"/>
      <c r="K8" s="288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s="79" customFormat="1" ht="19.5" customHeight="1">
      <c r="A10" s="143" t="s">
        <v>10</v>
      </c>
      <c r="B10" s="144" t="s">
        <v>14</v>
      </c>
      <c r="C10" s="145">
        <f>C12</f>
        <v>1540</v>
      </c>
      <c r="D10" s="145">
        <f>D12</f>
        <v>481230</v>
      </c>
      <c r="E10" s="145">
        <f>E12</f>
        <v>0</v>
      </c>
      <c r="F10" s="143" t="s">
        <v>48</v>
      </c>
      <c r="G10" s="145">
        <f>G12</f>
        <v>0</v>
      </c>
      <c r="H10" s="145">
        <f>H12</f>
        <v>481344</v>
      </c>
      <c r="I10" s="145">
        <f>I12</f>
        <v>0</v>
      </c>
      <c r="J10" s="145">
        <f>J12</f>
        <v>1426</v>
      </c>
      <c r="K10" s="143" t="s">
        <v>48</v>
      </c>
    </row>
    <row r="11" spans="1:11" ht="19.5" customHeight="1">
      <c r="A11" s="38"/>
      <c r="B11" s="39" t="s">
        <v>99</v>
      </c>
      <c r="C11" s="128"/>
      <c r="D11" s="128"/>
      <c r="E11" s="128"/>
      <c r="F11" s="38"/>
      <c r="G11" s="128"/>
      <c r="H11" s="128"/>
      <c r="I11" s="128"/>
      <c r="J11" s="128"/>
      <c r="K11" s="38"/>
    </row>
    <row r="12" spans="1:11" ht="19.5" customHeight="1">
      <c r="A12" s="40"/>
      <c r="B12" s="41" t="s">
        <v>251</v>
      </c>
      <c r="C12" s="129">
        <v>1540</v>
      </c>
      <c r="D12" s="129">
        <v>481230</v>
      </c>
      <c r="E12" s="129">
        <v>0</v>
      </c>
      <c r="F12" s="40" t="s">
        <v>48</v>
      </c>
      <c r="G12" s="129">
        <v>0</v>
      </c>
      <c r="H12" s="129">
        <v>481344</v>
      </c>
      <c r="I12" s="129">
        <v>0</v>
      </c>
      <c r="J12" s="129">
        <f>C12+D12-H12</f>
        <v>1426</v>
      </c>
      <c r="K12" s="40" t="s">
        <v>48</v>
      </c>
    </row>
    <row r="13" spans="1:11" s="79" customFormat="1" ht="26.25">
      <c r="A13" s="146" t="s">
        <v>15</v>
      </c>
      <c r="B13" s="147" t="s">
        <v>174</v>
      </c>
      <c r="C13" s="148">
        <f>SUM(C15:C29)</f>
        <v>18259</v>
      </c>
      <c r="D13" s="148">
        <f>SUM(D15:D29)</f>
        <v>59300</v>
      </c>
      <c r="E13" s="148">
        <f>E15+E17+E19+E21+E24+E26+E28</f>
        <v>59300</v>
      </c>
      <c r="F13" s="146" t="s">
        <v>48</v>
      </c>
      <c r="G13" s="146" t="s">
        <v>48</v>
      </c>
      <c r="H13" s="148">
        <f>SUM(H15:H29)</f>
        <v>71300</v>
      </c>
      <c r="I13" s="146" t="s">
        <v>48</v>
      </c>
      <c r="J13" s="148">
        <f>SUM(J15:J29)</f>
        <v>6259</v>
      </c>
      <c r="K13" s="148">
        <f>SUM(K15:K29)</f>
        <v>0</v>
      </c>
    </row>
    <row r="14" spans="1:11" ht="19.5" customHeight="1">
      <c r="A14" s="25"/>
      <c r="B14" s="39" t="s">
        <v>99</v>
      </c>
      <c r="C14" s="128"/>
      <c r="D14" s="128"/>
      <c r="E14" s="128"/>
      <c r="F14" s="38"/>
      <c r="G14" s="38"/>
      <c r="H14" s="128"/>
      <c r="I14" s="38"/>
      <c r="J14" s="128"/>
      <c r="K14" s="128"/>
    </row>
    <row r="15" spans="1:11" ht="19.5" customHeight="1">
      <c r="A15" s="61"/>
      <c r="B15" s="139" t="s">
        <v>252</v>
      </c>
      <c r="C15" s="140">
        <v>1789</v>
      </c>
      <c r="D15" s="140">
        <v>2000</v>
      </c>
      <c r="E15" s="140">
        <v>2000</v>
      </c>
      <c r="F15" s="141" t="s">
        <v>48</v>
      </c>
      <c r="G15" s="141" t="s">
        <v>48</v>
      </c>
      <c r="H15" s="140">
        <v>2000</v>
      </c>
      <c r="I15" s="141" t="s">
        <v>48</v>
      </c>
      <c r="J15" s="140">
        <f>C15+D15-H15</f>
        <v>1789</v>
      </c>
      <c r="K15" s="140">
        <v>0</v>
      </c>
    </row>
    <row r="16" spans="1:11" ht="26.25" customHeight="1">
      <c r="A16" s="125"/>
      <c r="B16" s="138" t="s">
        <v>259</v>
      </c>
      <c r="C16" s="130"/>
      <c r="D16" s="130"/>
      <c r="E16" s="130">
        <v>2000</v>
      </c>
      <c r="F16" s="124"/>
      <c r="G16" s="124"/>
      <c r="H16" s="130"/>
      <c r="I16" s="124"/>
      <c r="J16" s="130"/>
      <c r="K16" s="130"/>
    </row>
    <row r="17" spans="1:11" ht="19.5" customHeight="1">
      <c r="A17" s="61"/>
      <c r="B17" s="139" t="s">
        <v>253</v>
      </c>
      <c r="C17" s="140">
        <v>50</v>
      </c>
      <c r="D17" s="140">
        <v>0</v>
      </c>
      <c r="E17" s="140">
        <f>E18</f>
        <v>0</v>
      </c>
      <c r="F17" s="141" t="s">
        <v>48</v>
      </c>
      <c r="G17" s="141" t="s">
        <v>48</v>
      </c>
      <c r="H17" s="140">
        <v>0</v>
      </c>
      <c r="I17" s="141" t="s">
        <v>48</v>
      </c>
      <c r="J17" s="140">
        <f aca="true" t="shared" si="0" ref="J17:J28">C17+D17-H17</f>
        <v>50</v>
      </c>
      <c r="K17" s="140">
        <v>0</v>
      </c>
    </row>
    <row r="18" spans="1:11" ht="19.5" customHeight="1">
      <c r="A18" s="125"/>
      <c r="B18" s="142" t="s">
        <v>260</v>
      </c>
      <c r="C18" s="130"/>
      <c r="D18" s="130"/>
      <c r="E18" s="130">
        <v>0</v>
      </c>
      <c r="F18" s="124"/>
      <c r="G18" s="124"/>
      <c r="H18" s="130"/>
      <c r="I18" s="124"/>
      <c r="J18" s="130"/>
      <c r="K18" s="130"/>
    </row>
    <row r="19" spans="1:11" ht="19.5" customHeight="1">
      <c r="A19" s="61"/>
      <c r="B19" s="139" t="s">
        <v>254</v>
      </c>
      <c r="C19" s="140">
        <v>50</v>
      </c>
      <c r="D19" s="140">
        <v>5500</v>
      </c>
      <c r="E19" s="140">
        <f>E20</f>
        <v>5500</v>
      </c>
      <c r="F19" s="141" t="s">
        <v>48</v>
      </c>
      <c r="G19" s="141" t="s">
        <v>48</v>
      </c>
      <c r="H19" s="140">
        <v>5500</v>
      </c>
      <c r="I19" s="141" t="s">
        <v>48</v>
      </c>
      <c r="J19" s="140">
        <f t="shared" si="0"/>
        <v>50</v>
      </c>
      <c r="K19" s="140">
        <v>0</v>
      </c>
    </row>
    <row r="20" spans="1:11" ht="19.5" customHeight="1">
      <c r="A20" s="125"/>
      <c r="B20" s="142" t="s">
        <v>260</v>
      </c>
      <c r="C20" s="130"/>
      <c r="D20" s="130"/>
      <c r="E20" s="130">
        <v>5500</v>
      </c>
      <c r="F20" s="124"/>
      <c r="G20" s="124"/>
      <c r="H20" s="130"/>
      <c r="I20" s="124"/>
      <c r="J20" s="130"/>
      <c r="K20" s="130"/>
    </row>
    <row r="21" spans="1:11" ht="19.5" customHeight="1">
      <c r="A21" s="61"/>
      <c r="B21" s="139" t="s">
        <v>255</v>
      </c>
      <c r="C21" s="140">
        <v>1000</v>
      </c>
      <c r="D21" s="140">
        <v>5300</v>
      </c>
      <c r="E21" s="140">
        <f>E22+E23</f>
        <v>5300</v>
      </c>
      <c r="F21" s="141" t="s">
        <v>48</v>
      </c>
      <c r="G21" s="141" t="s">
        <v>48</v>
      </c>
      <c r="H21" s="140">
        <v>5300</v>
      </c>
      <c r="I21" s="141" t="s">
        <v>48</v>
      </c>
      <c r="J21" s="140">
        <f t="shared" si="0"/>
        <v>1000</v>
      </c>
      <c r="K21" s="140">
        <v>0</v>
      </c>
    </row>
    <row r="22" spans="1:11" ht="19.5" customHeight="1">
      <c r="A22" s="134"/>
      <c r="B22" s="135" t="s">
        <v>260</v>
      </c>
      <c r="C22" s="136"/>
      <c r="D22" s="136"/>
      <c r="E22" s="136">
        <v>5000</v>
      </c>
      <c r="F22" s="137"/>
      <c r="G22" s="137"/>
      <c r="H22" s="136"/>
      <c r="I22" s="137"/>
      <c r="J22" s="136"/>
      <c r="K22" s="136"/>
    </row>
    <row r="23" spans="1:11" ht="19.5" customHeight="1">
      <c r="A23" s="125"/>
      <c r="B23" s="142" t="s">
        <v>261</v>
      </c>
      <c r="C23" s="130"/>
      <c r="D23" s="130"/>
      <c r="E23" s="130">
        <v>300</v>
      </c>
      <c r="F23" s="124"/>
      <c r="G23" s="124"/>
      <c r="H23" s="130"/>
      <c r="I23" s="124"/>
      <c r="J23" s="130"/>
      <c r="K23" s="130"/>
    </row>
    <row r="24" spans="1:11" ht="19.5" customHeight="1">
      <c r="A24" s="61"/>
      <c r="B24" s="139" t="s">
        <v>256</v>
      </c>
      <c r="C24" s="140">
        <v>13000</v>
      </c>
      <c r="D24" s="140">
        <v>45000</v>
      </c>
      <c r="E24" s="140">
        <f>E25</f>
        <v>45000</v>
      </c>
      <c r="F24" s="141" t="s">
        <v>48</v>
      </c>
      <c r="G24" s="141" t="s">
        <v>48</v>
      </c>
      <c r="H24" s="140">
        <v>57000</v>
      </c>
      <c r="I24" s="141" t="s">
        <v>48</v>
      </c>
      <c r="J24" s="140">
        <f t="shared" si="0"/>
        <v>1000</v>
      </c>
      <c r="K24" s="140">
        <v>0</v>
      </c>
    </row>
    <row r="25" spans="1:11" ht="19.5" customHeight="1">
      <c r="A25" s="125"/>
      <c r="B25" s="142" t="s">
        <v>260</v>
      </c>
      <c r="C25" s="130"/>
      <c r="D25" s="130"/>
      <c r="E25" s="130">
        <v>45000</v>
      </c>
      <c r="F25" s="124"/>
      <c r="G25" s="124"/>
      <c r="H25" s="130"/>
      <c r="I25" s="124"/>
      <c r="J25" s="130"/>
      <c r="K25" s="130"/>
    </row>
    <row r="26" spans="1:11" ht="19.5" customHeight="1">
      <c r="A26" s="61"/>
      <c r="B26" s="139" t="s">
        <v>257</v>
      </c>
      <c r="C26" s="140">
        <v>50</v>
      </c>
      <c r="D26" s="140">
        <v>1500</v>
      </c>
      <c r="E26" s="140">
        <f>E27</f>
        <v>1500</v>
      </c>
      <c r="F26" s="141" t="s">
        <v>48</v>
      </c>
      <c r="G26" s="141" t="s">
        <v>48</v>
      </c>
      <c r="H26" s="140">
        <v>1500</v>
      </c>
      <c r="I26" s="141" t="s">
        <v>48</v>
      </c>
      <c r="J26" s="140">
        <f t="shared" si="0"/>
        <v>50</v>
      </c>
      <c r="K26" s="140">
        <v>0</v>
      </c>
    </row>
    <row r="27" spans="1:11" ht="19.5" customHeight="1">
      <c r="A27" s="134"/>
      <c r="B27" s="135" t="s">
        <v>260</v>
      </c>
      <c r="C27" s="136"/>
      <c r="D27" s="136"/>
      <c r="E27" s="136">
        <v>1500</v>
      </c>
      <c r="F27" s="137"/>
      <c r="G27" s="137"/>
      <c r="H27" s="136"/>
      <c r="I27" s="137"/>
      <c r="J27" s="136"/>
      <c r="K27" s="136"/>
    </row>
    <row r="28" spans="1:11" ht="19.5" customHeight="1">
      <c r="A28" s="61"/>
      <c r="B28" s="139" t="s">
        <v>258</v>
      </c>
      <c r="C28" s="140">
        <v>2320</v>
      </c>
      <c r="D28" s="140">
        <v>0</v>
      </c>
      <c r="E28" s="140">
        <f>E29</f>
        <v>0</v>
      </c>
      <c r="F28" s="141"/>
      <c r="G28" s="141"/>
      <c r="H28" s="140"/>
      <c r="I28" s="141"/>
      <c r="J28" s="140">
        <f t="shared" si="0"/>
        <v>2320</v>
      </c>
      <c r="K28" s="140">
        <v>0</v>
      </c>
    </row>
    <row r="29" spans="1:11" ht="19.5" customHeight="1">
      <c r="A29" s="126"/>
      <c r="B29" s="142" t="s">
        <v>261</v>
      </c>
      <c r="C29" s="131"/>
      <c r="D29" s="131"/>
      <c r="E29" s="131">
        <v>0</v>
      </c>
      <c r="F29" s="127" t="s">
        <v>48</v>
      </c>
      <c r="G29" s="127" t="s">
        <v>48</v>
      </c>
      <c r="H29" s="131"/>
      <c r="I29" s="127" t="s">
        <v>48</v>
      </c>
      <c r="J29" s="131"/>
      <c r="K29" s="131"/>
    </row>
    <row r="30" spans="1:11" s="79" customFormat="1" ht="19.5" customHeight="1">
      <c r="A30" s="322" t="s">
        <v>157</v>
      </c>
      <c r="B30" s="322"/>
      <c r="C30" s="132">
        <f>C10+C13</f>
        <v>19799</v>
      </c>
      <c r="D30" s="132">
        <f>D10+D13</f>
        <v>540530</v>
      </c>
      <c r="E30" s="132">
        <f>E10+E13</f>
        <v>59300</v>
      </c>
      <c r="F30" s="133" t="s">
        <v>48</v>
      </c>
      <c r="G30" s="132">
        <v>0</v>
      </c>
      <c r="H30" s="132">
        <f>H10+H13</f>
        <v>552644</v>
      </c>
      <c r="I30" s="132">
        <v>0</v>
      </c>
      <c r="J30" s="132">
        <f>J10+J13</f>
        <v>7685</v>
      </c>
      <c r="K30" s="132">
        <v>0</v>
      </c>
    </row>
    <row r="31" ht="4.5" customHeight="1"/>
    <row r="32" ht="12.75" customHeight="1">
      <c r="A32" s="91" t="s">
        <v>180</v>
      </c>
    </row>
    <row r="33" ht="15">
      <c r="A33" s="91" t="s">
        <v>181</v>
      </c>
    </row>
    <row r="34" ht="12.75">
      <c r="A34" s="91" t="s">
        <v>182</v>
      </c>
    </row>
    <row r="35" ht="12.75">
      <c r="A35" s="91" t="s">
        <v>228</v>
      </c>
    </row>
  </sheetData>
  <sheetProtection/>
  <mergeCells count="16">
    <mergeCell ref="A30:B30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79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0" sqref="F10"/>
    </sheetView>
  </sheetViews>
  <sheetFormatPr defaultColWidth="9.1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625" style="1" customWidth="1"/>
    <col min="5" max="5" width="43.50390625" style="1" customWidth="1"/>
    <col min="6" max="6" width="22.50390625" style="1" customWidth="1"/>
    <col min="7" max="16384" width="9.125" style="1" customWidth="1"/>
  </cols>
  <sheetData>
    <row r="1" spans="1:6" ht="19.5" customHeight="1">
      <c r="A1" s="289" t="s">
        <v>435</v>
      </c>
      <c r="B1" s="289"/>
      <c r="C1" s="289"/>
      <c r="D1" s="289"/>
      <c r="E1" s="289"/>
      <c r="F1" s="289"/>
    </row>
    <row r="2" spans="5:6" ht="19.5" customHeight="1">
      <c r="E2" s="7"/>
      <c r="F2" s="7"/>
    </row>
    <row r="3" ht="19.5" customHeight="1">
      <c r="F3" s="13" t="s">
        <v>41</v>
      </c>
    </row>
    <row r="4" spans="1:6" ht="19.5" customHeight="1">
      <c r="A4" s="20" t="s">
        <v>62</v>
      </c>
      <c r="B4" s="20" t="s">
        <v>2</v>
      </c>
      <c r="C4" s="20" t="s">
        <v>3</v>
      </c>
      <c r="D4" s="20" t="s">
        <v>4</v>
      </c>
      <c r="E4" s="20" t="s">
        <v>45</v>
      </c>
      <c r="F4" s="20" t="s">
        <v>44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19.5" customHeight="1">
      <c r="A6" s="223"/>
      <c r="B6" s="225" t="s">
        <v>428</v>
      </c>
      <c r="C6" s="222"/>
      <c r="D6" s="222"/>
      <c r="E6" s="222"/>
      <c r="F6" s="224"/>
    </row>
    <row r="7" spans="1:6" ht="30" customHeight="1">
      <c r="A7" s="32" t="s">
        <v>11</v>
      </c>
      <c r="B7" s="31" t="s">
        <v>48</v>
      </c>
      <c r="C7" s="31" t="s">
        <v>48</v>
      </c>
      <c r="D7" s="31" t="s">
        <v>48</v>
      </c>
      <c r="E7" s="31" t="s">
        <v>48</v>
      </c>
      <c r="F7" s="234" t="s">
        <v>48</v>
      </c>
    </row>
    <row r="8" spans="1:6" ht="30" customHeight="1">
      <c r="A8" s="226"/>
      <c r="B8" s="225" t="s">
        <v>429</v>
      </c>
      <c r="C8" s="222"/>
      <c r="D8" s="222"/>
      <c r="E8" s="222"/>
      <c r="F8" s="227"/>
    </row>
    <row r="9" spans="1:6" ht="30" customHeight="1">
      <c r="A9" s="30"/>
      <c r="B9" s="29">
        <v>801</v>
      </c>
      <c r="C9" s="29">
        <v>80120</v>
      </c>
      <c r="D9" s="29">
        <v>2540</v>
      </c>
      <c r="E9" s="224" t="s">
        <v>433</v>
      </c>
      <c r="F9" s="228">
        <v>275180</v>
      </c>
    </row>
    <row r="10" spans="1:6" ht="30" customHeight="1">
      <c r="A10" s="329" t="s">
        <v>157</v>
      </c>
      <c r="B10" s="330"/>
      <c r="C10" s="330"/>
      <c r="D10" s="330"/>
      <c r="E10" s="331"/>
      <c r="F10" s="235">
        <f>F9</f>
        <v>275180</v>
      </c>
    </row>
    <row r="12" ht="12.75">
      <c r="A12" s="91"/>
    </row>
    <row r="13" ht="12.75">
      <c r="A13" s="87"/>
    </row>
    <row r="15" ht="12.75">
      <c r="A15" s="87"/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&amp;R&amp;"Arial CE,Pogrubiony"Załącznik nr 8 do Projektu Uchwały Budżetowej na 2014 rok.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tabSelected="1" view="pageLayout" workbookViewId="0" topLeftCell="A1">
      <selection activeCell="I19" sqref="I19"/>
    </sheetView>
  </sheetViews>
  <sheetFormatPr defaultColWidth="9.00390625" defaultRowHeight="12.75"/>
  <cols>
    <col min="1" max="1" width="5.375" style="0" customWidth="1"/>
    <col min="2" max="2" width="5.875" style="0" customWidth="1"/>
    <col min="3" max="3" width="11.00390625" style="0" customWidth="1"/>
    <col min="4" max="4" width="10.00390625" style="0" bestFit="1" customWidth="1"/>
    <col min="5" max="5" width="37.875" style="0" customWidth="1"/>
    <col min="6" max="6" width="15.875" style="0" customWidth="1"/>
    <col min="7" max="7" width="14.875" style="0" customWidth="1"/>
    <col min="8" max="8" width="14.375" style="0" customWidth="1"/>
    <col min="9" max="9" width="11.625" style="0" bestFit="1" customWidth="1"/>
    <col min="11" max="11" width="11.625" style="0" bestFit="1" customWidth="1"/>
  </cols>
  <sheetData>
    <row r="1" spans="1:8" ht="15">
      <c r="A1" s="338" t="s">
        <v>451</v>
      </c>
      <c r="B1" s="338"/>
      <c r="C1" s="338"/>
      <c r="D1" s="338"/>
      <c r="E1" s="338"/>
      <c r="F1" s="338"/>
      <c r="G1" s="338"/>
      <c r="H1" s="338"/>
    </row>
    <row r="2" spans="5:6" ht="19.5" customHeight="1">
      <c r="E2" s="1"/>
      <c r="F2" s="11"/>
    </row>
    <row r="3" spans="1:8" ht="19.5" customHeight="1">
      <c r="A3" s="20" t="s">
        <v>62</v>
      </c>
      <c r="B3" s="20" t="s">
        <v>2</v>
      </c>
      <c r="C3" s="20" t="s">
        <v>3</v>
      </c>
      <c r="D3" s="20" t="s">
        <v>4</v>
      </c>
      <c r="E3" s="20" t="s">
        <v>43</v>
      </c>
      <c r="F3" s="335" t="s">
        <v>436</v>
      </c>
      <c r="G3" s="336"/>
      <c r="H3" s="337"/>
    </row>
    <row r="4" spans="1:8" ht="19.5" customHeight="1">
      <c r="A4" s="20"/>
      <c r="B4" s="20"/>
      <c r="C4" s="20"/>
      <c r="D4" s="20"/>
      <c r="E4" s="20"/>
      <c r="F4" s="239" t="s">
        <v>437</v>
      </c>
      <c r="G4" s="238" t="s">
        <v>438</v>
      </c>
      <c r="H4" s="239" t="s">
        <v>439</v>
      </c>
    </row>
    <row r="5" spans="1:8" s="85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57">
        <v>7</v>
      </c>
      <c r="H5" s="257">
        <v>8</v>
      </c>
    </row>
    <row r="6" spans="1:8" s="85" customFormat="1" ht="19.5" customHeight="1">
      <c r="A6" s="247" t="s">
        <v>428</v>
      </c>
      <c r="B6" s="249"/>
      <c r="C6" s="257"/>
      <c r="D6" s="250"/>
      <c r="E6" s="251"/>
      <c r="F6" s="270">
        <v>0</v>
      </c>
      <c r="G6" s="240">
        <v>0</v>
      </c>
      <c r="H6" s="240">
        <f>H7+H8+H10+H11+H12+H16+H13+H14+H15+H9</f>
        <v>4848096.9799999995</v>
      </c>
    </row>
    <row r="7" spans="1:8" ht="39">
      <c r="A7" s="230">
        <v>1</v>
      </c>
      <c r="B7" s="209">
        <v>600</v>
      </c>
      <c r="C7" s="209">
        <v>60014</v>
      </c>
      <c r="D7" s="209">
        <v>2310</v>
      </c>
      <c r="E7" s="185" t="s">
        <v>432</v>
      </c>
      <c r="F7" s="241"/>
      <c r="G7" s="254"/>
      <c r="H7" s="254">
        <v>196632</v>
      </c>
    </row>
    <row r="8" spans="1:8" ht="52.5">
      <c r="A8" s="230">
        <v>2</v>
      </c>
      <c r="B8" s="209">
        <v>600</v>
      </c>
      <c r="C8" s="209">
        <v>60004</v>
      </c>
      <c r="D8" s="209">
        <v>2710</v>
      </c>
      <c r="E8" s="185" t="s">
        <v>445</v>
      </c>
      <c r="F8" s="241"/>
      <c r="G8" s="241"/>
      <c r="H8" s="241">
        <v>500000</v>
      </c>
    </row>
    <row r="9" spans="1:8" ht="66">
      <c r="A9" s="230">
        <v>3</v>
      </c>
      <c r="B9" s="209">
        <v>700</v>
      </c>
      <c r="C9" s="209">
        <v>70005</v>
      </c>
      <c r="D9" s="209">
        <v>6300</v>
      </c>
      <c r="E9" s="233" t="s">
        <v>453</v>
      </c>
      <c r="F9" s="241"/>
      <c r="G9" s="241"/>
      <c r="H9" s="241">
        <v>500000</v>
      </c>
    </row>
    <row r="10" spans="1:8" ht="39">
      <c r="A10" s="230">
        <v>4</v>
      </c>
      <c r="B10" s="209">
        <v>801</v>
      </c>
      <c r="C10" s="209">
        <v>80117</v>
      </c>
      <c r="D10" s="209">
        <v>2310</v>
      </c>
      <c r="E10" s="185" t="s">
        <v>446</v>
      </c>
      <c r="F10" s="241"/>
      <c r="G10" s="241"/>
      <c r="H10" s="241">
        <v>69454</v>
      </c>
    </row>
    <row r="11" spans="1:8" ht="52.5">
      <c r="A11" s="186">
        <v>5</v>
      </c>
      <c r="B11" s="209">
        <v>855</v>
      </c>
      <c r="C11" s="209">
        <v>85508</v>
      </c>
      <c r="D11" s="209">
        <v>2320</v>
      </c>
      <c r="E11" s="185" t="s">
        <v>447</v>
      </c>
      <c r="F11" s="241"/>
      <c r="G11" s="253"/>
      <c r="H11" s="253">
        <v>475129.03</v>
      </c>
    </row>
    <row r="12" spans="1:8" ht="66">
      <c r="A12" s="232">
        <v>6</v>
      </c>
      <c r="B12" s="43">
        <v>855</v>
      </c>
      <c r="C12" s="43">
        <v>85510</v>
      </c>
      <c r="D12" s="43">
        <v>2320</v>
      </c>
      <c r="E12" s="35" t="s">
        <v>340</v>
      </c>
      <c r="F12" s="242"/>
      <c r="G12" s="253"/>
      <c r="H12" s="253">
        <v>2135732.05</v>
      </c>
    </row>
    <row r="13" spans="1:8" ht="39">
      <c r="A13" s="232">
        <v>7</v>
      </c>
      <c r="B13" s="43">
        <v>921</v>
      </c>
      <c r="C13" s="43">
        <v>92116</v>
      </c>
      <c r="D13" s="43">
        <v>2310</v>
      </c>
      <c r="E13" s="35" t="s">
        <v>434</v>
      </c>
      <c r="F13" s="242"/>
      <c r="G13" s="253"/>
      <c r="H13" s="253">
        <v>141369.52</v>
      </c>
    </row>
    <row r="14" spans="1:8" ht="39">
      <c r="A14" s="232">
        <v>8</v>
      </c>
      <c r="B14" s="43">
        <v>801</v>
      </c>
      <c r="C14" s="43">
        <v>80115</v>
      </c>
      <c r="D14" s="43">
        <v>2807</v>
      </c>
      <c r="E14" s="35" t="s">
        <v>450</v>
      </c>
      <c r="F14" s="242"/>
      <c r="G14" s="253"/>
      <c r="H14" s="253">
        <v>72719.82</v>
      </c>
    </row>
    <row r="15" spans="1:8" ht="39">
      <c r="A15" s="232">
        <v>9</v>
      </c>
      <c r="B15" s="43">
        <v>801</v>
      </c>
      <c r="C15" s="43">
        <v>80115</v>
      </c>
      <c r="D15" s="43">
        <v>2809</v>
      </c>
      <c r="E15" s="35" t="s">
        <v>450</v>
      </c>
      <c r="F15" s="242"/>
      <c r="G15" s="253"/>
      <c r="H15" s="253">
        <v>7060.56</v>
      </c>
    </row>
    <row r="16" spans="1:8" ht="39">
      <c r="A16" s="232">
        <v>10</v>
      </c>
      <c r="B16" s="43">
        <v>851</v>
      </c>
      <c r="C16" s="43">
        <v>85111</v>
      </c>
      <c r="D16" s="43">
        <v>6220</v>
      </c>
      <c r="E16" s="233" t="s">
        <v>452</v>
      </c>
      <c r="F16" s="242"/>
      <c r="G16" s="253"/>
      <c r="H16" s="253">
        <v>750000</v>
      </c>
    </row>
    <row r="17" spans="1:8" ht="19.5" customHeight="1">
      <c r="A17" s="247" t="s">
        <v>440</v>
      </c>
      <c r="B17" s="248"/>
      <c r="C17" s="248"/>
      <c r="D17" s="248"/>
      <c r="E17" s="236"/>
      <c r="F17" s="246">
        <f>0</f>
        <v>0</v>
      </c>
      <c r="G17" s="246">
        <v>0</v>
      </c>
      <c r="H17" s="246">
        <f>H18+H19+H20+H22+H23+H24+H25+H28+H26+H27+H21</f>
        <v>958075.31</v>
      </c>
    </row>
    <row r="18" spans="1:8" ht="30" customHeight="1">
      <c r="A18" s="258">
        <v>1</v>
      </c>
      <c r="B18" s="259" t="s">
        <v>441</v>
      </c>
      <c r="C18" s="259" t="s">
        <v>442</v>
      </c>
      <c r="D18" s="260">
        <v>2830</v>
      </c>
      <c r="E18" s="261" t="s">
        <v>443</v>
      </c>
      <c r="F18" s="262"/>
      <c r="G18" s="262"/>
      <c r="H18" s="262">
        <v>80193.8</v>
      </c>
    </row>
    <row r="19" spans="1:9" ht="30" customHeight="1">
      <c r="A19" s="269">
        <v>2</v>
      </c>
      <c r="B19" s="264">
        <v>754</v>
      </c>
      <c r="C19" s="264">
        <v>75495</v>
      </c>
      <c r="D19" s="265">
        <v>2820</v>
      </c>
      <c r="E19" s="267" t="s">
        <v>449</v>
      </c>
      <c r="F19" s="266"/>
      <c r="G19" s="266"/>
      <c r="H19" s="266">
        <v>1000</v>
      </c>
      <c r="I19" s="353"/>
    </row>
    <row r="20" spans="1:8" ht="39" customHeight="1">
      <c r="A20" s="268">
        <v>3</v>
      </c>
      <c r="B20" s="264">
        <v>755</v>
      </c>
      <c r="C20" s="264">
        <v>75515</v>
      </c>
      <c r="D20" s="265">
        <v>2360</v>
      </c>
      <c r="E20" s="267" t="s">
        <v>448</v>
      </c>
      <c r="F20" s="266"/>
      <c r="G20" s="266"/>
      <c r="H20" s="266">
        <v>126060</v>
      </c>
    </row>
    <row r="21" spans="1:8" ht="39" customHeight="1">
      <c r="A21" s="268">
        <v>4</v>
      </c>
      <c r="B21" s="264">
        <v>851</v>
      </c>
      <c r="C21" s="264">
        <v>85117</v>
      </c>
      <c r="D21" s="265">
        <v>2830</v>
      </c>
      <c r="E21" s="267" t="s">
        <v>454</v>
      </c>
      <c r="F21" s="352"/>
      <c r="G21" s="266"/>
      <c r="H21" s="266">
        <v>16160</v>
      </c>
    </row>
    <row r="22" spans="1:8" ht="26.25">
      <c r="A22" s="230">
        <v>5</v>
      </c>
      <c r="B22" s="209">
        <v>851</v>
      </c>
      <c r="C22" s="209">
        <v>85195</v>
      </c>
      <c r="D22" s="209">
        <v>2820</v>
      </c>
      <c r="E22" s="237" t="s">
        <v>430</v>
      </c>
      <c r="F22" s="244"/>
      <c r="G22" s="253"/>
      <c r="H22" s="253">
        <v>5000</v>
      </c>
    </row>
    <row r="23" spans="1:9" ht="26.25">
      <c r="A23" s="230">
        <v>6</v>
      </c>
      <c r="B23" s="43">
        <v>853</v>
      </c>
      <c r="C23" s="43">
        <v>85311</v>
      </c>
      <c r="D23" s="43">
        <v>2820</v>
      </c>
      <c r="E23" s="229" t="s">
        <v>339</v>
      </c>
      <c r="F23" s="242"/>
      <c r="G23" s="254"/>
      <c r="H23" s="254">
        <v>136640</v>
      </c>
      <c r="I23" s="263"/>
    </row>
    <row r="24" spans="1:10" ht="26.25">
      <c r="A24" s="230">
        <v>7</v>
      </c>
      <c r="B24" s="231">
        <v>900</v>
      </c>
      <c r="C24" s="231">
        <v>90095</v>
      </c>
      <c r="D24" s="231">
        <v>2820</v>
      </c>
      <c r="E24" s="233" t="s">
        <v>444</v>
      </c>
      <c r="F24" s="243"/>
      <c r="G24" s="254"/>
      <c r="H24" s="253">
        <v>1000</v>
      </c>
      <c r="I24" s="263"/>
      <c r="J24" s="263"/>
    </row>
    <row r="25" spans="1:9" ht="26.25">
      <c r="A25" s="186">
        <v>8</v>
      </c>
      <c r="B25" s="180">
        <v>921</v>
      </c>
      <c r="C25" s="180">
        <v>92105</v>
      </c>
      <c r="D25" s="180">
        <v>2820</v>
      </c>
      <c r="E25" s="233" t="s">
        <v>431</v>
      </c>
      <c r="F25" s="245"/>
      <c r="G25" s="253"/>
      <c r="H25" s="253">
        <v>10000</v>
      </c>
      <c r="I25" s="263"/>
    </row>
    <row r="26" spans="1:9" ht="26.25">
      <c r="A26" s="186">
        <v>9</v>
      </c>
      <c r="B26" s="180">
        <v>926</v>
      </c>
      <c r="C26" s="180">
        <v>92605</v>
      </c>
      <c r="D26" s="180">
        <v>2820</v>
      </c>
      <c r="E26" s="181" t="s">
        <v>399</v>
      </c>
      <c r="F26" s="245"/>
      <c r="G26" s="253"/>
      <c r="H26" s="253">
        <v>75050</v>
      </c>
      <c r="I26" s="263"/>
    </row>
    <row r="27" spans="1:9" ht="39">
      <c r="A27" s="186">
        <v>10</v>
      </c>
      <c r="B27" s="180">
        <v>801</v>
      </c>
      <c r="C27" s="180">
        <v>80115</v>
      </c>
      <c r="D27" s="180">
        <v>2827</v>
      </c>
      <c r="E27" s="35" t="s">
        <v>450</v>
      </c>
      <c r="F27" s="242"/>
      <c r="G27" s="271"/>
      <c r="H27" s="253">
        <v>462104.53</v>
      </c>
      <c r="I27" s="263"/>
    </row>
    <row r="28" spans="1:9" ht="39">
      <c r="A28" s="186">
        <v>11</v>
      </c>
      <c r="B28" s="180">
        <v>801</v>
      </c>
      <c r="C28" s="180">
        <v>80115</v>
      </c>
      <c r="D28" s="180">
        <v>2829</v>
      </c>
      <c r="E28" s="35" t="s">
        <v>450</v>
      </c>
      <c r="F28" s="245"/>
      <c r="G28" s="252"/>
      <c r="H28" s="252">
        <v>44866.98</v>
      </c>
      <c r="I28" s="263"/>
    </row>
    <row r="29" spans="1:8" ht="30" customHeight="1">
      <c r="A29" s="332" t="s">
        <v>157</v>
      </c>
      <c r="B29" s="333"/>
      <c r="C29" s="333"/>
      <c r="D29" s="333"/>
      <c r="E29" s="334"/>
      <c r="F29" s="255">
        <v>0</v>
      </c>
      <c r="G29" s="256">
        <v>0</v>
      </c>
      <c r="H29" s="256">
        <f>H17+H6</f>
        <v>5806172.289999999</v>
      </c>
    </row>
    <row r="31" ht="12.75">
      <c r="A31" s="87"/>
    </row>
  </sheetData>
  <sheetProtection/>
  <mergeCells count="3">
    <mergeCell ref="A29:E29"/>
    <mergeCell ref="F3:H3"/>
    <mergeCell ref="A1:H1"/>
  </mergeCells>
  <printOptions horizontalCentered="1"/>
  <pageMargins left="0.3937007874015748" right="0.3937007874015748" top="0.8133333333333334" bottom="0" header="0.5118110236220472" footer="0.11811023622047245"/>
  <pageSetup horizontalDpi="600" verticalDpi="600" orientation="portrait" paperSize="9" scale="80" r:id="rId1"/>
  <headerFooter alignWithMargins="0">
    <oddHeader>&amp;R&amp;"Arial CE,Pogrubiony"Załącznik Nr 9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6">
      <selection activeCell="C30" sqref="C30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84" t="s">
        <v>229</v>
      </c>
      <c r="B1" s="284"/>
      <c r="C1" s="284"/>
      <c r="D1" s="7"/>
      <c r="E1" s="7"/>
      <c r="F1" s="7"/>
      <c r="G1" s="7"/>
      <c r="H1" s="7"/>
      <c r="I1" s="7"/>
      <c r="J1" s="7"/>
    </row>
    <row r="2" spans="1:7" ht="19.5" customHeight="1">
      <c r="A2" s="284" t="s">
        <v>46</v>
      </c>
      <c r="B2" s="284"/>
      <c r="C2" s="284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62</v>
      </c>
      <c r="B5" s="20" t="s">
        <v>0</v>
      </c>
      <c r="C5" s="20" t="s">
        <v>59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45" t="s">
        <v>66</v>
      </c>
      <c r="C6" s="96">
        <v>50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45" t="s">
        <v>9</v>
      </c>
      <c r="C7" s="96">
        <f>C8</f>
        <v>120000</v>
      </c>
      <c r="D7" s="9"/>
      <c r="E7" s="9"/>
      <c r="F7" s="9"/>
      <c r="G7" s="9"/>
      <c r="H7" s="9"/>
      <c r="I7" s="10"/>
      <c r="J7" s="10"/>
    </row>
    <row r="8" spans="1:10" ht="15">
      <c r="A8" s="98"/>
      <c r="B8" s="103" t="s">
        <v>234</v>
      </c>
      <c r="C8" s="106">
        <v>120000</v>
      </c>
      <c r="D8" s="9"/>
      <c r="E8" s="9"/>
      <c r="F8" s="9"/>
      <c r="G8" s="9"/>
      <c r="H8" s="9"/>
      <c r="I8" s="10"/>
      <c r="J8" s="10"/>
    </row>
    <row r="9" spans="1:10" ht="15">
      <c r="A9" s="46"/>
      <c r="B9" s="95" t="s">
        <v>236</v>
      </c>
      <c r="C9" s="97"/>
      <c r="D9" s="9"/>
      <c r="E9" s="9"/>
      <c r="F9" s="9"/>
      <c r="G9" s="9"/>
      <c r="H9" s="9"/>
      <c r="I9" s="10"/>
      <c r="J9" s="10"/>
    </row>
    <row r="10" spans="1:10" ht="19.5" customHeight="1">
      <c r="A10" s="28" t="s">
        <v>16</v>
      </c>
      <c r="B10" s="94" t="s">
        <v>8</v>
      </c>
      <c r="C10" s="96">
        <f>C11+C21</f>
        <v>119300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157" t="s">
        <v>11</v>
      </c>
      <c r="B11" s="99" t="s">
        <v>37</v>
      </c>
      <c r="C11" s="155">
        <f>C12+C13</f>
        <v>36300</v>
      </c>
      <c r="D11" s="9"/>
      <c r="E11" s="9"/>
      <c r="F11" s="9"/>
      <c r="G11" s="9"/>
      <c r="H11" s="9"/>
      <c r="I11" s="10"/>
      <c r="J11" s="10"/>
    </row>
    <row r="12" spans="1:10" ht="15" customHeight="1">
      <c r="A12" s="117"/>
      <c r="B12" s="101" t="s">
        <v>235</v>
      </c>
      <c r="C12" s="104">
        <v>2000</v>
      </c>
      <c r="D12" s="9"/>
      <c r="E12" s="9"/>
      <c r="F12" s="9"/>
      <c r="G12" s="9"/>
      <c r="H12" s="9"/>
      <c r="I12" s="10"/>
      <c r="J12" s="10"/>
    </row>
    <row r="13" spans="1:10" ht="15" customHeight="1">
      <c r="A13" s="117"/>
      <c r="B13" s="101" t="s">
        <v>237</v>
      </c>
      <c r="C13" s="104">
        <f>SUM(C14:C20)</f>
        <v>34300</v>
      </c>
      <c r="D13" s="9"/>
      <c r="E13" s="9"/>
      <c r="F13" s="9"/>
      <c r="G13" s="9"/>
      <c r="H13" s="9"/>
      <c r="I13" s="10"/>
      <c r="J13" s="10"/>
    </row>
    <row r="14" spans="1:10" ht="15" customHeight="1">
      <c r="A14" s="117"/>
      <c r="B14" s="102" t="s">
        <v>242</v>
      </c>
      <c r="C14" s="104">
        <v>3000</v>
      </c>
      <c r="D14" s="9"/>
      <c r="E14" s="9"/>
      <c r="F14" s="9"/>
      <c r="G14" s="9"/>
      <c r="H14" s="9"/>
      <c r="I14" s="10"/>
      <c r="J14" s="10"/>
    </row>
    <row r="15" spans="1:10" ht="15" customHeight="1">
      <c r="A15" s="117"/>
      <c r="B15" s="102" t="s">
        <v>243</v>
      </c>
      <c r="C15" s="104">
        <v>1000</v>
      </c>
      <c r="D15" s="9"/>
      <c r="E15" s="9"/>
      <c r="F15" s="9"/>
      <c r="G15" s="9"/>
      <c r="H15" s="9"/>
      <c r="I15" s="10"/>
      <c r="J15" s="10"/>
    </row>
    <row r="16" spans="1:10" ht="15" customHeight="1">
      <c r="A16" s="117"/>
      <c r="B16" s="102" t="s">
        <v>244</v>
      </c>
      <c r="C16" s="104">
        <v>1800</v>
      </c>
      <c r="D16" s="9"/>
      <c r="E16" s="9"/>
      <c r="F16" s="9"/>
      <c r="G16" s="9"/>
      <c r="H16" s="9"/>
      <c r="I16" s="10"/>
      <c r="J16" s="10"/>
    </row>
    <row r="17" spans="1:10" ht="15" customHeight="1">
      <c r="A17" s="117"/>
      <c r="B17" s="102" t="s">
        <v>240</v>
      </c>
      <c r="C17" s="104">
        <v>24000</v>
      </c>
      <c r="D17" s="9"/>
      <c r="E17" s="9"/>
      <c r="F17" s="9"/>
      <c r="G17" s="9"/>
      <c r="H17" s="9"/>
      <c r="I17" s="10"/>
      <c r="J17" s="10"/>
    </row>
    <row r="18" spans="1:10" ht="15">
      <c r="A18" s="117"/>
      <c r="B18" s="102" t="s">
        <v>239</v>
      </c>
      <c r="C18" s="104"/>
      <c r="D18" s="9"/>
      <c r="E18" s="9"/>
      <c r="F18" s="9"/>
      <c r="G18" s="9"/>
      <c r="H18" s="9"/>
      <c r="I18" s="10"/>
      <c r="J18" s="10"/>
    </row>
    <row r="19" spans="1:10" ht="15">
      <c r="A19" s="117"/>
      <c r="B19" s="102" t="s">
        <v>241</v>
      </c>
      <c r="C19" s="104">
        <v>3000</v>
      </c>
      <c r="D19" s="9"/>
      <c r="E19" s="9"/>
      <c r="F19" s="9"/>
      <c r="G19" s="9"/>
      <c r="H19" s="9"/>
      <c r="I19" s="10"/>
      <c r="J19" s="10"/>
    </row>
    <row r="20" spans="1:10" ht="15" customHeight="1">
      <c r="A20" s="117"/>
      <c r="B20" s="102" t="s">
        <v>299</v>
      </c>
      <c r="C20" s="104">
        <v>1500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158" t="s">
        <v>12</v>
      </c>
      <c r="B21" s="101" t="s">
        <v>39</v>
      </c>
      <c r="C21" s="156">
        <f>C22</f>
        <v>83000</v>
      </c>
      <c r="D21" s="9"/>
      <c r="E21" s="9"/>
      <c r="F21" s="9"/>
      <c r="G21" s="9"/>
      <c r="H21" s="9"/>
      <c r="I21" s="10"/>
      <c r="J21" s="10"/>
    </row>
    <row r="22" spans="1:10" ht="19.5" customHeight="1">
      <c r="A22" s="117"/>
      <c r="B22" s="101" t="s">
        <v>238</v>
      </c>
      <c r="C22" s="104">
        <f>C25+C27+C29</f>
        <v>83000</v>
      </c>
      <c r="D22" s="9"/>
      <c r="E22" s="9"/>
      <c r="F22" s="9"/>
      <c r="G22" s="9"/>
      <c r="H22" s="9"/>
      <c r="I22" s="10"/>
      <c r="J22" s="10"/>
    </row>
    <row r="23" spans="1:10" ht="19.5" customHeight="1">
      <c r="A23" s="117"/>
      <c r="B23" s="159" t="s">
        <v>301</v>
      </c>
      <c r="C23" s="104"/>
      <c r="D23" s="9"/>
      <c r="E23" s="9"/>
      <c r="F23" s="9"/>
      <c r="G23" s="9"/>
      <c r="H23" s="9"/>
      <c r="I23" s="10"/>
      <c r="J23" s="10"/>
    </row>
    <row r="24" spans="1:10" ht="19.5" customHeight="1">
      <c r="A24" s="117"/>
      <c r="B24" s="159" t="s">
        <v>300</v>
      </c>
      <c r="C24" s="104"/>
      <c r="D24" s="9"/>
      <c r="E24" s="9"/>
      <c r="F24" s="9"/>
      <c r="G24" s="9"/>
      <c r="H24" s="9"/>
      <c r="I24" s="10"/>
      <c r="J24" s="10"/>
    </row>
    <row r="25" spans="1:10" ht="19.5" customHeight="1">
      <c r="A25" s="117"/>
      <c r="B25" s="159" t="s">
        <v>302</v>
      </c>
      <c r="C25" s="104">
        <v>50000</v>
      </c>
      <c r="D25" s="9"/>
      <c r="E25" s="9"/>
      <c r="F25" s="9"/>
      <c r="G25" s="9"/>
      <c r="H25" s="9"/>
      <c r="I25" s="10"/>
      <c r="J25" s="10"/>
    </row>
    <row r="26" spans="1:10" ht="19.5" customHeight="1">
      <c r="A26" s="117"/>
      <c r="B26" s="159" t="s">
        <v>400</v>
      </c>
      <c r="C26" s="104"/>
      <c r="D26" s="9"/>
      <c r="E26" s="9"/>
      <c r="F26" s="9"/>
      <c r="G26" s="9"/>
      <c r="H26" s="9"/>
      <c r="I26" s="10"/>
      <c r="J26" s="10"/>
    </row>
    <row r="27" spans="1:10" ht="19.5" customHeight="1">
      <c r="A27" s="117"/>
      <c r="B27" s="159" t="s">
        <v>401</v>
      </c>
      <c r="C27" s="104">
        <v>16500</v>
      </c>
      <c r="D27" s="9"/>
      <c r="E27" s="9"/>
      <c r="F27" s="9"/>
      <c r="G27" s="9"/>
      <c r="H27" s="9"/>
      <c r="I27" s="10"/>
      <c r="J27" s="10"/>
    </row>
    <row r="28" spans="1:10" ht="19.5" customHeight="1">
      <c r="A28" s="100"/>
      <c r="B28" s="159" t="s">
        <v>400</v>
      </c>
      <c r="C28" s="104"/>
      <c r="D28" s="9"/>
      <c r="E28" s="9"/>
      <c r="F28" s="9"/>
      <c r="G28" s="9"/>
      <c r="H28" s="9"/>
      <c r="I28" s="10"/>
      <c r="J28" s="10"/>
    </row>
    <row r="29" spans="1:10" ht="15">
      <c r="A29" s="46"/>
      <c r="B29" s="159" t="s">
        <v>402</v>
      </c>
      <c r="C29" s="105">
        <v>16500</v>
      </c>
      <c r="D29" s="9"/>
      <c r="E29" s="9"/>
      <c r="F29" s="9"/>
      <c r="G29" s="9"/>
      <c r="H29" s="9"/>
      <c r="I29" s="10"/>
      <c r="J29" s="10"/>
    </row>
    <row r="30" spans="1:10" ht="19.5" customHeight="1">
      <c r="A30" s="28" t="s">
        <v>38</v>
      </c>
      <c r="B30" s="45" t="s">
        <v>68</v>
      </c>
      <c r="C30" s="96">
        <f>C6+C7-C10</f>
        <v>750</v>
      </c>
      <c r="D30" s="9"/>
      <c r="E30" s="9"/>
      <c r="F30" s="9"/>
      <c r="G30" s="9"/>
      <c r="H30" s="9"/>
      <c r="I30" s="10"/>
      <c r="J30" s="10"/>
    </row>
    <row r="31" spans="1:10" ht="15">
      <c r="A31" s="9"/>
      <c r="B31" s="9"/>
      <c r="C31" s="9"/>
      <c r="D31" s="9"/>
      <c r="E31" s="9"/>
      <c r="F31" s="9"/>
      <c r="G31" s="9"/>
      <c r="H31" s="9"/>
      <c r="I31" s="10"/>
      <c r="J31" s="10"/>
    </row>
    <row r="32" spans="1:10" ht="15">
      <c r="A32" s="9"/>
      <c r="B32" s="9"/>
      <c r="C32" s="9"/>
      <c r="D32" s="9"/>
      <c r="E32" s="9"/>
      <c r="F32" s="9"/>
      <c r="G32" s="9"/>
      <c r="H32" s="9"/>
      <c r="I32" s="10"/>
      <c r="J32" s="10"/>
    </row>
    <row r="33" spans="1:10" ht="15">
      <c r="A33" s="9"/>
      <c r="B33" s="9"/>
      <c r="C33" s="9"/>
      <c r="D33" s="9"/>
      <c r="E33" s="9"/>
      <c r="F33" s="9"/>
      <c r="G33" s="9"/>
      <c r="H33" s="9"/>
      <c r="I33" s="10"/>
      <c r="J33" s="10"/>
    </row>
    <row r="34" spans="1:10" ht="15">
      <c r="A34" s="9"/>
      <c r="B34" s="9"/>
      <c r="C34" s="9"/>
      <c r="D34" s="9"/>
      <c r="E34" s="9"/>
      <c r="F34" s="9"/>
      <c r="G34" s="9"/>
      <c r="H34" s="9"/>
      <c r="I34" s="10"/>
      <c r="J34" s="10"/>
    </row>
    <row r="35" spans="1:10" ht="15">
      <c r="A35" s="9"/>
      <c r="B35" s="9"/>
      <c r="C35" s="9"/>
      <c r="D35" s="9"/>
      <c r="E35" s="9"/>
      <c r="F35" s="9"/>
      <c r="G35" s="9"/>
      <c r="H35" s="9"/>
      <c r="I35" s="10"/>
      <c r="J35" s="10"/>
    </row>
    <row r="36" spans="1:10" ht="15">
      <c r="A36" s="9"/>
      <c r="B36" s="9"/>
      <c r="C36" s="9"/>
      <c r="D36" s="9"/>
      <c r="E36" s="9"/>
      <c r="F36" s="9"/>
      <c r="G36" s="9"/>
      <c r="H36" s="9"/>
      <c r="I36" s="10"/>
      <c r="J36" s="10"/>
    </row>
    <row r="37" spans="1:10" ht="15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5">
      <c r="A38" s="10"/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5">
      <c r="A40" s="10"/>
      <c r="B40" s="10"/>
      <c r="C40" s="10"/>
      <c r="D40" s="10"/>
      <c r="E40" s="10"/>
      <c r="F40" s="10"/>
      <c r="G40" s="10"/>
      <c r="H40" s="10"/>
      <c r="I40" s="10"/>
      <c r="J40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12
 do Uchwały Nr ............
Rady Powiatu Nowosolskiego
z dnia 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C1"/>
    </sheetView>
  </sheetViews>
  <sheetFormatPr defaultColWidth="9.125" defaultRowHeight="12.75"/>
  <cols>
    <col min="1" max="1" width="5.375" style="1" bestFit="1" customWidth="1"/>
    <col min="2" max="2" width="63.125" style="1" customWidth="1"/>
    <col min="3" max="3" width="17.625" style="1" customWidth="1"/>
    <col min="4" max="16384" width="9.125" style="1" customWidth="1"/>
  </cols>
  <sheetData>
    <row r="1" spans="1:10" ht="19.5" customHeight="1">
      <c r="A1" s="284" t="s">
        <v>229</v>
      </c>
      <c r="B1" s="284"/>
      <c r="C1" s="284"/>
      <c r="D1" s="7"/>
      <c r="E1" s="7"/>
      <c r="F1" s="7"/>
      <c r="G1" s="7"/>
      <c r="H1" s="7"/>
      <c r="I1" s="7"/>
      <c r="J1" s="7"/>
    </row>
    <row r="2" spans="1:7" ht="19.5" customHeight="1">
      <c r="A2" s="284" t="s">
        <v>126</v>
      </c>
      <c r="B2" s="284"/>
      <c r="C2" s="284"/>
      <c r="D2" s="7"/>
      <c r="E2" s="7"/>
      <c r="F2" s="7"/>
      <c r="G2" s="7"/>
    </row>
    <row r="4" ht="12.75">
      <c r="C4" s="11" t="s">
        <v>41</v>
      </c>
    </row>
    <row r="5" spans="1:10" ht="19.5" customHeight="1">
      <c r="A5" s="20" t="s">
        <v>62</v>
      </c>
      <c r="B5" s="20" t="s">
        <v>0</v>
      </c>
      <c r="C5" s="20" t="s">
        <v>59</v>
      </c>
      <c r="D5" s="9"/>
      <c r="E5" s="9"/>
      <c r="F5" s="9"/>
      <c r="G5" s="9"/>
      <c r="H5" s="9"/>
      <c r="I5" s="10"/>
      <c r="J5" s="10"/>
    </row>
    <row r="6" spans="1:10" ht="19.5" customHeight="1">
      <c r="A6" s="28" t="s">
        <v>10</v>
      </c>
      <c r="B6" s="108" t="s">
        <v>66</v>
      </c>
      <c r="C6" s="96">
        <v>665000</v>
      </c>
      <c r="D6" s="9"/>
      <c r="E6" s="9"/>
      <c r="F6" s="9"/>
      <c r="G6" s="9"/>
      <c r="H6" s="9"/>
      <c r="I6" s="10"/>
      <c r="J6" s="10"/>
    </row>
    <row r="7" spans="1:10" ht="19.5" customHeight="1">
      <c r="A7" s="28" t="s">
        <v>15</v>
      </c>
      <c r="B7" s="108" t="s">
        <v>9</v>
      </c>
      <c r="C7" s="96">
        <f>SUM(C8:C10)</f>
        <v>445000</v>
      </c>
      <c r="D7" s="9"/>
      <c r="E7" s="9"/>
      <c r="F7" s="9"/>
      <c r="G7" s="9"/>
      <c r="H7" s="9"/>
      <c r="I7" s="10"/>
      <c r="J7" s="10"/>
    </row>
    <row r="8" spans="1:10" ht="19.5" customHeight="1">
      <c r="A8" s="116" t="s">
        <v>11</v>
      </c>
      <c r="B8" s="112" t="s">
        <v>245</v>
      </c>
      <c r="C8" s="113">
        <v>340000</v>
      </c>
      <c r="D8" s="9"/>
      <c r="E8" s="9"/>
      <c r="F8" s="9"/>
      <c r="G8" s="9"/>
      <c r="H8" s="9"/>
      <c r="I8" s="10"/>
      <c r="J8" s="10"/>
    </row>
    <row r="9" spans="1:10" ht="19.5" customHeight="1">
      <c r="A9" s="117" t="s">
        <v>12</v>
      </c>
      <c r="B9" s="114" t="s">
        <v>246</v>
      </c>
      <c r="C9" s="110">
        <v>10000</v>
      </c>
      <c r="D9" s="9"/>
      <c r="E9" s="9"/>
      <c r="F9" s="9"/>
      <c r="G9" s="9"/>
      <c r="H9" s="9"/>
      <c r="I9" s="10"/>
      <c r="J9" s="10"/>
    </row>
    <row r="10" spans="1:10" ht="19.5" customHeight="1">
      <c r="A10" s="118" t="s">
        <v>13</v>
      </c>
      <c r="B10" s="107" t="s">
        <v>234</v>
      </c>
      <c r="C10" s="110">
        <v>95000</v>
      </c>
      <c r="D10" s="9"/>
      <c r="E10" s="9"/>
      <c r="F10" s="9"/>
      <c r="G10" s="9"/>
      <c r="H10" s="9"/>
      <c r="I10" s="10"/>
      <c r="J10" s="10"/>
    </row>
    <row r="11" spans="1:10" ht="19.5" customHeight="1">
      <c r="A11" s="28" t="s">
        <v>16</v>
      </c>
      <c r="B11" s="109" t="s">
        <v>8</v>
      </c>
      <c r="C11" s="111">
        <f>C12+C19</f>
        <v>657000</v>
      </c>
      <c r="D11" s="9"/>
      <c r="E11" s="9"/>
      <c r="F11" s="9"/>
      <c r="G11" s="9"/>
      <c r="H11" s="9"/>
      <c r="I11" s="10"/>
      <c r="J11" s="10"/>
    </row>
    <row r="12" spans="1:10" ht="19.5" customHeight="1">
      <c r="A12" s="116" t="s">
        <v>11</v>
      </c>
      <c r="B12" s="120" t="s">
        <v>37</v>
      </c>
      <c r="C12" s="121">
        <f>SUM(C13:C18)</f>
        <v>557000</v>
      </c>
      <c r="D12" s="9"/>
      <c r="E12" s="9"/>
      <c r="F12" s="9"/>
      <c r="G12" s="9"/>
      <c r="H12" s="9"/>
      <c r="I12" s="10"/>
      <c r="J12" s="10"/>
    </row>
    <row r="13" spans="1:10" ht="19.5" customHeight="1">
      <c r="A13" s="117"/>
      <c r="B13" s="119" t="s">
        <v>234</v>
      </c>
      <c r="C13" s="110">
        <v>95000</v>
      </c>
      <c r="D13" s="9"/>
      <c r="E13" s="9"/>
      <c r="F13" s="9"/>
      <c r="G13" s="9"/>
      <c r="H13" s="9"/>
      <c r="I13" s="10"/>
      <c r="J13" s="10"/>
    </row>
    <row r="14" spans="1:10" ht="19.5" customHeight="1">
      <c r="A14" s="117"/>
      <c r="B14" s="119" t="s">
        <v>235</v>
      </c>
      <c r="C14" s="110">
        <v>50000</v>
      </c>
      <c r="D14" s="9"/>
      <c r="E14" s="9"/>
      <c r="F14" s="9"/>
      <c r="G14" s="9"/>
      <c r="H14" s="9"/>
      <c r="I14" s="10"/>
      <c r="J14" s="10"/>
    </row>
    <row r="15" spans="1:10" ht="19.5" customHeight="1">
      <c r="A15" s="117"/>
      <c r="B15" s="119" t="s">
        <v>247</v>
      </c>
      <c r="C15" s="110">
        <v>10000</v>
      </c>
      <c r="D15" s="9"/>
      <c r="E15" s="9"/>
      <c r="F15" s="9"/>
      <c r="G15" s="9"/>
      <c r="H15" s="9"/>
      <c r="I15" s="10"/>
      <c r="J15" s="10"/>
    </row>
    <row r="16" spans="1:10" ht="19.5" customHeight="1">
      <c r="A16" s="117"/>
      <c r="B16" s="119" t="s">
        <v>248</v>
      </c>
      <c r="C16" s="110">
        <v>200000</v>
      </c>
      <c r="D16" s="9"/>
      <c r="E16" s="9"/>
      <c r="F16" s="9"/>
      <c r="G16" s="9"/>
      <c r="H16" s="9"/>
      <c r="I16" s="10"/>
      <c r="J16" s="10"/>
    </row>
    <row r="17" spans="1:10" ht="19.5" customHeight="1">
      <c r="A17" s="117"/>
      <c r="B17" s="119" t="s">
        <v>237</v>
      </c>
      <c r="C17" s="110">
        <v>200000</v>
      </c>
      <c r="D17" s="9"/>
      <c r="E17" s="9"/>
      <c r="F17" s="9"/>
      <c r="G17" s="9"/>
      <c r="H17" s="9"/>
      <c r="I17" s="10"/>
      <c r="J17" s="10"/>
    </row>
    <row r="18" spans="1:10" ht="19.5" customHeight="1">
      <c r="A18" s="117"/>
      <c r="B18" s="119" t="s">
        <v>249</v>
      </c>
      <c r="C18" s="110">
        <v>2000</v>
      </c>
      <c r="D18" s="9"/>
      <c r="E18" s="9"/>
      <c r="F18" s="9"/>
      <c r="G18" s="9"/>
      <c r="H18" s="9"/>
      <c r="I18" s="10"/>
      <c r="J18" s="10"/>
    </row>
    <row r="19" spans="1:10" ht="19.5" customHeight="1">
      <c r="A19" s="117" t="s">
        <v>12</v>
      </c>
      <c r="B19" s="122" t="s">
        <v>39</v>
      </c>
      <c r="C19" s="123">
        <f>C20</f>
        <v>100000</v>
      </c>
      <c r="D19" s="9"/>
      <c r="E19" s="9"/>
      <c r="F19" s="9"/>
      <c r="G19" s="9"/>
      <c r="H19" s="9"/>
      <c r="I19" s="10"/>
      <c r="J19" s="10"/>
    </row>
    <row r="20" spans="1:10" ht="19.5" customHeight="1">
      <c r="A20" s="46"/>
      <c r="B20" s="59" t="s">
        <v>250</v>
      </c>
      <c r="C20" s="115">
        <v>100000</v>
      </c>
      <c r="D20" s="9"/>
      <c r="E20" s="9"/>
      <c r="F20" s="9"/>
      <c r="G20" s="9"/>
      <c r="H20" s="9"/>
      <c r="I20" s="10"/>
      <c r="J20" s="10"/>
    </row>
    <row r="21" spans="1:10" ht="19.5" customHeight="1">
      <c r="A21" s="28" t="s">
        <v>38</v>
      </c>
      <c r="B21" s="108" t="s">
        <v>68</v>
      </c>
      <c r="C21" s="96">
        <f>C6+C7-C11</f>
        <v>453000</v>
      </c>
      <c r="D21" s="9"/>
      <c r="E21" s="9"/>
      <c r="F21" s="9"/>
      <c r="G21" s="9"/>
      <c r="H21" s="9"/>
      <c r="I21" s="10"/>
      <c r="J21" s="10"/>
    </row>
    <row r="22" spans="1:10" ht="15">
      <c r="A22" s="9"/>
      <c r="B22" s="9"/>
      <c r="C22" s="9"/>
      <c r="D22" s="9"/>
      <c r="E22" s="9"/>
      <c r="F22" s="9"/>
      <c r="G22" s="9"/>
      <c r="H22" s="9"/>
      <c r="I22" s="10"/>
      <c r="J22" s="10"/>
    </row>
    <row r="23" spans="1:10" ht="15">
      <c r="A23" s="9"/>
      <c r="B23" s="9"/>
      <c r="C23" s="9"/>
      <c r="D23" s="9"/>
      <c r="E23" s="9"/>
      <c r="F23" s="9"/>
      <c r="G23" s="9"/>
      <c r="H23" s="9"/>
      <c r="I23" s="10"/>
      <c r="J23" s="10"/>
    </row>
    <row r="24" spans="1:10" ht="15">
      <c r="A24" s="9"/>
      <c r="B24" s="9"/>
      <c r="C24" s="9"/>
      <c r="D24" s="9"/>
      <c r="E24" s="9"/>
      <c r="F24" s="9"/>
      <c r="G24" s="9"/>
      <c r="H24" s="9"/>
      <c r="I24" s="10"/>
      <c r="J24" s="10"/>
    </row>
    <row r="25" spans="1:10" ht="15">
      <c r="A25" s="9"/>
      <c r="B25" s="9"/>
      <c r="C25" s="9"/>
      <c r="D25" s="9"/>
      <c r="E25" s="9"/>
      <c r="F25" s="9"/>
      <c r="G25" s="9"/>
      <c r="H25" s="9"/>
      <c r="I25" s="10"/>
      <c r="J25" s="10"/>
    </row>
    <row r="26" spans="1:10" ht="15">
      <c r="A26" s="9"/>
      <c r="B26" s="9"/>
      <c r="C26" s="9"/>
      <c r="D26" s="9"/>
      <c r="E26" s="9"/>
      <c r="F26" s="9"/>
      <c r="G26" s="9"/>
      <c r="H26" s="9"/>
      <c r="I26" s="10"/>
      <c r="J26" s="10"/>
    </row>
    <row r="27" spans="1:10" ht="15">
      <c r="A27" s="9"/>
      <c r="B27" s="9"/>
      <c r="C27" s="9"/>
      <c r="D27" s="9"/>
      <c r="E27" s="9"/>
      <c r="F27" s="9"/>
      <c r="G27" s="9"/>
      <c r="H27" s="9"/>
      <c r="I27" s="10"/>
      <c r="J27" s="10"/>
    </row>
    <row r="28" spans="1:10" ht="1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5">
      <c r="A29" s="10"/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5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5">
      <c r="A31" s="10"/>
      <c r="B31" s="10"/>
      <c r="C31" s="10"/>
      <c r="D31" s="10"/>
      <c r="E31" s="10"/>
      <c r="F31" s="10"/>
      <c r="G31" s="10"/>
      <c r="H31" s="10"/>
      <c r="I31" s="10"/>
      <c r="J31" s="10"/>
    </row>
  </sheetData>
  <sheetProtection/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13
 do Uchwały Nr ............
Rady Powiatu Nowosolskiego
z dnia 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showGridLines="0" zoomScalePageLayoutView="0" workbookViewId="0" topLeftCell="A1">
      <selection activeCell="A1" sqref="A1:L1"/>
    </sheetView>
  </sheetViews>
  <sheetFormatPr defaultColWidth="9.00390625" defaultRowHeight="12.75"/>
  <cols>
    <col min="1" max="1" width="6.375" style="0" customWidth="1"/>
    <col min="2" max="2" width="55.125" style="0" customWidth="1"/>
    <col min="3" max="3" width="11.00390625" style="0" customWidth="1"/>
    <col min="4" max="12" width="10.125" style="0" customWidth="1"/>
  </cols>
  <sheetData>
    <row r="1" spans="1:12" ht="17.25">
      <c r="A1" s="284" t="s">
        <v>217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</row>
    <row r="2" spans="1:12" ht="9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12.75">
      <c r="L3" s="78" t="s">
        <v>41</v>
      </c>
    </row>
    <row r="4" spans="1:12" s="60" customFormat="1" ht="35.25" customHeight="1">
      <c r="A4" s="280" t="s">
        <v>62</v>
      </c>
      <c r="B4" s="280" t="s">
        <v>0</v>
      </c>
      <c r="C4" s="339" t="s">
        <v>137</v>
      </c>
      <c r="D4" s="341" t="s">
        <v>127</v>
      </c>
      <c r="E4" s="341"/>
      <c r="F4" s="341"/>
      <c r="G4" s="341"/>
      <c r="H4" s="341"/>
      <c r="I4" s="341"/>
      <c r="J4" s="341"/>
      <c r="K4" s="341"/>
      <c r="L4" s="341"/>
    </row>
    <row r="5" spans="1:12" s="60" customFormat="1" ht="23.25" customHeight="1">
      <c r="A5" s="280"/>
      <c r="B5" s="280"/>
      <c r="C5" s="340"/>
      <c r="D5" s="74">
        <v>2007</v>
      </c>
      <c r="E5" s="74">
        <v>2008</v>
      </c>
      <c r="F5" s="74">
        <v>2009</v>
      </c>
      <c r="G5" s="74">
        <v>2010</v>
      </c>
      <c r="H5" s="74">
        <v>2011</v>
      </c>
      <c r="I5" s="74">
        <v>2012</v>
      </c>
      <c r="J5" s="74">
        <v>2013</v>
      </c>
      <c r="K5" s="74">
        <v>2014</v>
      </c>
      <c r="L5" s="74">
        <v>2015</v>
      </c>
    </row>
    <row r="6" spans="1:12" s="73" customFormat="1" ht="8.25">
      <c r="A6" s="72">
        <v>1</v>
      </c>
      <c r="B6" s="72">
        <v>2</v>
      </c>
      <c r="C6" s="72">
        <v>3</v>
      </c>
      <c r="D6" s="72">
        <v>4</v>
      </c>
      <c r="E6" s="72">
        <v>5</v>
      </c>
      <c r="F6" s="72">
        <v>6</v>
      </c>
      <c r="G6" s="72">
        <v>7</v>
      </c>
      <c r="H6" s="72"/>
      <c r="I6" s="72"/>
      <c r="J6" s="72"/>
      <c r="K6" s="72">
        <v>8</v>
      </c>
      <c r="L6" s="72">
        <v>9</v>
      </c>
    </row>
    <row r="7" spans="1:12" s="219" customFormat="1" ht="22.5" customHeight="1">
      <c r="A7" s="58" t="s">
        <v>11</v>
      </c>
      <c r="B7" s="77" t="s">
        <v>426</v>
      </c>
      <c r="C7" s="218">
        <f>C8+C12+C17</f>
        <v>7634530</v>
      </c>
      <c r="D7" s="218">
        <f aca="true" t="shared" si="0" ref="D7:L7">D8+D12+D17</f>
        <v>9676137</v>
      </c>
      <c r="E7" s="218">
        <f t="shared" si="0"/>
        <v>11005857</v>
      </c>
      <c r="F7" s="218">
        <f t="shared" si="0"/>
        <v>10801543</v>
      </c>
      <c r="G7" s="218">
        <f t="shared" si="0"/>
        <v>6678617</v>
      </c>
      <c r="H7" s="218">
        <f t="shared" si="0"/>
        <v>5103107</v>
      </c>
      <c r="I7" s="218">
        <f t="shared" si="0"/>
        <v>3527597</v>
      </c>
      <c r="J7" s="218">
        <f t="shared" si="0"/>
        <v>1952087</v>
      </c>
      <c r="K7" s="218">
        <f t="shared" si="0"/>
        <v>376577</v>
      </c>
      <c r="L7" s="218">
        <f t="shared" si="0"/>
        <v>0</v>
      </c>
    </row>
    <row r="8" spans="1:12" s="92" customFormat="1" ht="15" customHeight="1">
      <c r="A8" s="66" t="s">
        <v>109</v>
      </c>
      <c r="B8" s="68" t="s">
        <v>209</v>
      </c>
      <c r="C8" s="217">
        <f>SUM(C9:C11)</f>
        <v>7634530</v>
      </c>
      <c r="D8" s="217">
        <f aca="true" t="shared" si="1" ref="D8:L8">SUM(D9:D11)</f>
        <v>6705147</v>
      </c>
      <c r="E8" s="217">
        <f t="shared" si="1"/>
        <v>6579637</v>
      </c>
      <c r="F8" s="217">
        <f t="shared" si="1"/>
        <v>6054127</v>
      </c>
      <c r="G8" s="217">
        <f t="shared" si="1"/>
        <v>4928617</v>
      </c>
      <c r="H8" s="217">
        <f>SUM(H9:H11)</f>
        <v>3703107</v>
      </c>
      <c r="I8" s="217">
        <f>SUM(I9:I11)</f>
        <v>2477597</v>
      </c>
      <c r="J8" s="217">
        <f>SUM(J9:J11)</f>
        <v>1252087</v>
      </c>
      <c r="K8" s="217">
        <f t="shared" si="1"/>
        <v>26577</v>
      </c>
      <c r="L8" s="217">
        <f t="shared" si="1"/>
        <v>0</v>
      </c>
    </row>
    <row r="9" spans="1:12" s="59" customFormat="1" ht="15" customHeight="1">
      <c r="A9" s="71" t="s">
        <v>191</v>
      </c>
      <c r="B9" s="69" t="s">
        <v>128</v>
      </c>
      <c r="C9" s="214"/>
      <c r="D9" s="214"/>
      <c r="E9" s="214"/>
      <c r="F9" s="214"/>
      <c r="G9" s="214"/>
      <c r="H9" s="214"/>
      <c r="I9" s="214"/>
      <c r="J9" s="214"/>
      <c r="K9" s="214"/>
      <c r="L9" s="214"/>
    </row>
    <row r="10" spans="1:12" s="59" customFormat="1" ht="15" customHeight="1">
      <c r="A10" s="71" t="s">
        <v>192</v>
      </c>
      <c r="B10" s="69" t="s">
        <v>129</v>
      </c>
      <c r="C10" s="214">
        <v>1834530</v>
      </c>
      <c r="D10" s="214">
        <v>905147</v>
      </c>
      <c r="E10" s="214">
        <v>779637</v>
      </c>
      <c r="F10" s="214">
        <v>654127</v>
      </c>
      <c r="G10" s="214">
        <v>528617</v>
      </c>
      <c r="H10" s="214">
        <v>403107</v>
      </c>
      <c r="I10" s="214">
        <v>277597</v>
      </c>
      <c r="J10" s="214">
        <v>152087</v>
      </c>
      <c r="K10" s="214">
        <v>26577</v>
      </c>
      <c r="L10" s="214">
        <v>0</v>
      </c>
    </row>
    <row r="11" spans="1:12" s="59" customFormat="1" ht="15" customHeight="1">
      <c r="A11" s="71" t="s">
        <v>193</v>
      </c>
      <c r="B11" s="69" t="s">
        <v>130</v>
      </c>
      <c r="C11" s="214">
        <v>5800000</v>
      </c>
      <c r="D11" s="214">
        <v>5800000</v>
      </c>
      <c r="E11" s="214">
        <v>5800000</v>
      </c>
      <c r="F11" s="214">
        <v>5400000</v>
      </c>
      <c r="G11" s="214">
        <v>4400000</v>
      </c>
      <c r="H11" s="214">
        <v>3300000</v>
      </c>
      <c r="I11" s="214">
        <v>2200000</v>
      </c>
      <c r="J11" s="214">
        <v>1100000</v>
      </c>
      <c r="K11" s="214">
        <v>0</v>
      </c>
      <c r="L11" s="214">
        <v>0</v>
      </c>
    </row>
    <row r="12" spans="1:12" s="92" customFormat="1" ht="15" customHeight="1">
      <c r="A12" s="66" t="s">
        <v>115</v>
      </c>
      <c r="B12" s="68" t="s">
        <v>210</v>
      </c>
      <c r="C12" s="217"/>
      <c r="D12" s="217">
        <f aca="true" t="shared" si="2" ref="D12:L12">D13+D14+D16</f>
        <v>2970990</v>
      </c>
      <c r="E12" s="217">
        <f t="shared" si="2"/>
        <v>2450000</v>
      </c>
      <c r="F12" s="217">
        <f t="shared" si="2"/>
        <v>2100000</v>
      </c>
      <c r="G12" s="217">
        <f t="shared" si="2"/>
        <v>1750000</v>
      </c>
      <c r="H12" s="217">
        <f t="shared" si="2"/>
        <v>1400000</v>
      </c>
      <c r="I12" s="217">
        <f t="shared" si="2"/>
        <v>1050000</v>
      </c>
      <c r="J12" s="217">
        <f t="shared" si="2"/>
        <v>700000</v>
      </c>
      <c r="K12" s="217">
        <f t="shared" si="2"/>
        <v>350000</v>
      </c>
      <c r="L12" s="217">
        <f t="shared" si="2"/>
        <v>0</v>
      </c>
    </row>
    <row r="13" spans="1:12" s="59" customFormat="1" ht="15" customHeight="1">
      <c r="A13" s="71" t="s">
        <v>194</v>
      </c>
      <c r="B13" s="69" t="s">
        <v>131</v>
      </c>
      <c r="C13" s="214"/>
      <c r="D13" s="214"/>
      <c r="E13" s="214"/>
      <c r="F13" s="214"/>
      <c r="G13" s="214"/>
      <c r="H13" s="214"/>
      <c r="I13" s="214"/>
      <c r="J13" s="214"/>
      <c r="K13" s="214"/>
      <c r="L13" s="214"/>
    </row>
    <row r="14" spans="1:12" s="59" customFormat="1" ht="15" customHeight="1">
      <c r="A14" s="71" t="s">
        <v>195</v>
      </c>
      <c r="B14" s="69" t="s">
        <v>132</v>
      </c>
      <c r="C14" s="214"/>
      <c r="D14" s="214">
        <v>2970990</v>
      </c>
      <c r="E14" s="214">
        <v>2450000</v>
      </c>
      <c r="F14" s="214">
        <v>2100000</v>
      </c>
      <c r="G14" s="214">
        <v>1750000</v>
      </c>
      <c r="H14" s="214">
        <v>1400000</v>
      </c>
      <c r="I14" s="214">
        <v>1050000</v>
      </c>
      <c r="J14" s="214">
        <v>700000</v>
      </c>
      <c r="K14" s="214">
        <v>350000</v>
      </c>
      <c r="L14" s="214">
        <v>0</v>
      </c>
    </row>
    <row r="15" spans="1:12" s="59" customFormat="1" ht="15" customHeight="1">
      <c r="A15" s="71"/>
      <c r="B15" s="70" t="s">
        <v>133</v>
      </c>
      <c r="C15" s="214"/>
      <c r="D15" s="214"/>
      <c r="E15" s="214"/>
      <c r="F15" s="214"/>
      <c r="G15" s="214"/>
      <c r="H15" s="214"/>
      <c r="I15" s="214"/>
      <c r="J15" s="214"/>
      <c r="K15" s="214"/>
      <c r="L15" s="214"/>
    </row>
    <row r="16" spans="1:12" s="59" customFormat="1" ht="15" customHeight="1">
      <c r="A16" s="71" t="s">
        <v>196</v>
      </c>
      <c r="B16" s="69" t="s">
        <v>104</v>
      </c>
      <c r="C16" s="214"/>
      <c r="D16" s="214"/>
      <c r="E16" s="214"/>
      <c r="F16" s="214"/>
      <c r="G16" s="214"/>
      <c r="H16" s="214"/>
      <c r="I16" s="214"/>
      <c r="J16" s="214"/>
      <c r="K16" s="214"/>
      <c r="L16" s="214"/>
    </row>
    <row r="17" spans="1:12" s="59" customFormat="1" ht="15" customHeight="1">
      <c r="A17" s="66" t="s">
        <v>116</v>
      </c>
      <c r="B17" s="68" t="s">
        <v>134</v>
      </c>
      <c r="C17" s="215"/>
      <c r="D17" s="215">
        <f aca="true" t="shared" si="3" ref="D17:L17">SUM(D18:D19)</f>
        <v>0</v>
      </c>
      <c r="E17" s="215">
        <f t="shared" si="3"/>
        <v>1976220</v>
      </c>
      <c r="F17" s="215">
        <f t="shared" si="3"/>
        <v>2647416</v>
      </c>
      <c r="G17" s="215">
        <f t="shared" si="3"/>
        <v>0</v>
      </c>
      <c r="H17" s="215">
        <f t="shared" si="3"/>
        <v>0</v>
      </c>
      <c r="I17" s="215">
        <f t="shared" si="3"/>
        <v>0</v>
      </c>
      <c r="J17" s="215">
        <f t="shared" si="3"/>
        <v>0</v>
      </c>
      <c r="K17" s="215">
        <f t="shared" si="3"/>
        <v>0</v>
      </c>
      <c r="L17" s="215">
        <f t="shared" si="3"/>
        <v>0</v>
      </c>
    </row>
    <row r="18" spans="1:12" s="59" customFormat="1" ht="15" customHeight="1">
      <c r="A18" s="71" t="s">
        <v>211</v>
      </c>
      <c r="B18" s="93" t="s">
        <v>213</v>
      </c>
      <c r="C18" s="216"/>
      <c r="D18" s="216">
        <v>0</v>
      </c>
      <c r="E18" s="216"/>
      <c r="F18" s="216"/>
      <c r="G18" s="216"/>
      <c r="H18" s="216"/>
      <c r="I18" s="216"/>
      <c r="J18" s="216"/>
      <c r="K18" s="216"/>
      <c r="L18" s="216"/>
    </row>
    <row r="19" spans="1:12" s="59" customFormat="1" ht="15" customHeight="1">
      <c r="A19" s="71" t="s">
        <v>212</v>
      </c>
      <c r="B19" s="93" t="s">
        <v>214</v>
      </c>
      <c r="C19" s="216"/>
      <c r="D19" s="216"/>
      <c r="E19" s="216">
        <v>1976220</v>
      </c>
      <c r="F19" s="216">
        <v>2647416</v>
      </c>
      <c r="G19" s="216"/>
      <c r="H19" s="216"/>
      <c r="I19" s="216"/>
      <c r="J19" s="216"/>
      <c r="K19" s="216"/>
      <c r="L19" s="216"/>
    </row>
    <row r="20" spans="1:12" s="219" customFormat="1" ht="22.5" customHeight="1">
      <c r="A20" s="58">
        <v>2</v>
      </c>
      <c r="B20" s="77" t="s">
        <v>207</v>
      </c>
      <c r="C20" s="218"/>
      <c r="D20" s="218">
        <f aca="true" t="shared" si="4" ref="D20:L20">D21+D25+D26</f>
        <v>3243370</v>
      </c>
      <c r="E20" s="218">
        <f t="shared" si="4"/>
        <v>6448593</v>
      </c>
      <c r="F20" s="218">
        <f t="shared" si="4"/>
        <v>9669170</v>
      </c>
      <c r="G20" s="218">
        <f t="shared" si="4"/>
        <v>4565358</v>
      </c>
      <c r="H20" s="218">
        <f t="shared" si="4"/>
        <v>1910168</v>
      </c>
      <c r="I20" s="218">
        <f t="shared" si="4"/>
        <v>1831164</v>
      </c>
      <c r="J20" s="218">
        <f t="shared" si="4"/>
        <v>1752122</v>
      </c>
      <c r="K20" s="218">
        <f t="shared" si="4"/>
        <v>1673100</v>
      </c>
      <c r="L20" s="218">
        <f t="shared" si="4"/>
        <v>395144</v>
      </c>
    </row>
    <row r="21" spans="1:12" s="219" customFormat="1" ht="15" customHeight="1">
      <c r="A21" s="58" t="s">
        <v>118</v>
      </c>
      <c r="B21" s="77" t="s">
        <v>206</v>
      </c>
      <c r="C21" s="218"/>
      <c r="D21" s="218">
        <f aca="true" t="shared" si="5" ref="D21:L21">SUM(D22:D24)</f>
        <v>1791625</v>
      </c>
      <c r="E21" s="218">
        <f t="shared" si="5"/>
        <v>1872240</v>
      </c>
      <c r="F21" s="218">
        <f t="shared" si="5"/>
        <v>1821250</v>
      </c>
      <c r="G21" s="218">
        <f t="shared" si="5"/>
        <v>1475510</v>
      </c>
      <c r="H21" s="218">
        <f t="shared" si="5"/>
        <v>1575510</v>
      </c>
      <c r="I21" s="218">
        <f t="shared" si="5"/>
        <v>1575510</v>
      </c>
      <c r="J21" s="218">
        <f t="shared" si="5"/>
        <v>1575510</v>
      </c>
      <c r="K21" s="218">
        <f t="shared" si="5"/>
        <v>1575510</v>
      </c>
      <c r="L21" s="218">
        <f t="shared" si="5"/>
        <v>376577</v>
      </c>
    </row>
    <row r="22" spans="1:12" s="59" customFormat="1" ht="15" customHeight="1">
      <c r="A22" s="71" t="s">
        <v>188</v>
      </c>
      <c r="B22" s="69" t="s">
        <v>199</v>
      </c>
      <c r="C22" s="214"/>
      <c r="D22" s="214">
        <v>929383</v>
      </c>
      <c r="E22" s="214">
        <v>646500</v>
      </c>
      <c r="F22" s="214">
        <v>475510</v>
      </c>
      <c r="G22" s="214">
        <v>475510</v>
      </c>
      <c r="H22" s="214">
        <v>475510</v>
      </c>
      <c r="I22" s="214">
        <v>475510</v>
      </c>
      <c r="J22" s="214">
        <v>475510</v>
      </c>
      <c r="K22" s="214">
        <v>475510</v>
      </c>
      <c r="L22" s="214">
        <v>376577</v>
      </c>
    </row>
    <row r="23" spans="1:12" s="59" customFormat="1" ht="15" customHeight="1">
      <c r="A23" s="71" t="s">
        <v>189</v>
      </c>
      <c r="B23" s="69" t="s">
        <v>201</v>
      </c>
      <c r="C23" s="214"/>
      <c r="D23" s="214"/>
      <c r="E23" s="214"/>
      <c r="F23" s="214">
        <v>400000</v>
      </c>
      <c r="G23" s="214">
        <v>1000000</v>
      </c>
      <c r="H23" s="214">
        <v>1100000</v>
      </c>
      <c r="I23" s="214">
        <v>1100000</v>
      </c>
      <c r="J23" s="214">
        <v>1100000</v>
      </c>
      <c r="K23" s="214">
        <v>1100000</v>
      </c>
      <c r="L23" s="214"/>
    </row>
    <row r="24" spans="1:12" s="59" customFormat="1" ht="15" customHeight="1">
      <c r="A24" s="71" t="s">
        <v>190</v>
      </c>
      <c r="B24" s="69" t="s">
        <v>200</v>
      </c>
      <c r="C24" s="214"/>
      <c r="D24" s="214">
        <v>862242</v>
      </c>
      <c r="E24" s="214">
        <v>1225740</v>
      </c>
      <c r="F24" s="214">
        <v>945740</v>
      </c>
      <c r="G24" s="214"/>
      <c r="H24" s="214"/>
      <c r="I24" s="214"/>
      <c r="J24" s="214"/>
      <c r="K24" s="214"/>
      <c r="L24" s="214"/>
    </row>
    <row r="25" spans="1:12" s="92" customFormat="1" ht="15" customHeight="1">
      <c r="A25" s="66" t="s">
        <v>119</v>
      </c>
      <c r="B25" s="68" t="s">
        <v>198</v>
      </c>
      <c r="C25" s="217"/>
      <c r="D25" s="217">
        <v>888538</v>
      </c>
      <c r="E25" s="217">
        <v>3952440</v>
      </c>
      <c r="F25" s="217">
        <v>7271051</v>
      </c>
      <c r="G25" s="217">
        <v>2647416</v>
      </c>
      <c r="H25" s="217"/>
      <c r="I25" s="217"/>
      <c r="J25" s="217"/>
      <c r="K25" s="217"/>
      <c r="L25" s="217"/>
    </row>
    <row r="26" spans="1:12" s="92" customFormat="1" ht="14.25" customHeight="1">
      <c r="A26" s="66" t="s">
        <v>187</v>
      </c>
      <c r="B26" s="68" t="s">
        <v>197</v>
      </c>
      <c r="C26" s="217"/>
      <c r="D26" s="217">
        <v>563207</v>
      </c>
      <c r="E26" s="217">
        <v>623913</v>
      </c>
      <c r="F26" s="217">
        <v>576869</v>
      </c>
      <c r="G26" s="217">
        <v>442432</v>
      </c>
      <c r="H26" s="217">
        <v>334658</v>
      </c>
      <c r="I26" s="217">
        <v>255654</v>
      </c>
      <c r="J26" s="217">
        <v>176612</v>
      </c>
      <c r="K26" s="217">
        <v>97590</v>
      </c>
      <c r="L26" s="217">
        <v>18567</v>
      </c>
    </row>
    <row r="27" spans="1:12" s="219" customFormat="1" ht="22.5" customHeight="1">
      <c r="A27" s="58" t="s">
        <v>13</v>
      </c>
      <c r="B27" s="77" t="s">
        <v>135</v>
      </c>
      <c r="C27" s="218"/>
      <c r="D27" s="218">
        <v>53368762</v>
      </c>
      <c r="E27" s="218">
        <v>59209415</v>
      </c>
      <c r="F27" s="218">
        <v>62035542</v>
      </c>
      <c r="G27" s="218">
        <v>55806560</v>
      </c>
      <c r="H27" s="218">
        <v>56643658</v>
      </c>
      <c r="I27" s="218">
        <v>57493313</v>
      </c>
      <c r="J27" s="218">
        <v>58355713</v>
      </c>
      <c r="K27" s="218">
        <v>59231049</v>
      </c>
      <c r="L27" s="218">
        <v>60119514</v>
      </c>
    </row>
    <row r="28" spans="1:12" s="86" customFormat="1" ht="22.5" customHeight="1">
      <c r="A28" s="58" t="s">
        <v>1</v>
      </c>
      <c r="B28" s="77" t="s">
        <v>158</v>
      </c>
      <c r="C28" s="213"/>
      <c r="D28" s="213">
        <v>55410369</v>
      </c>
      <c r="E28" s="213">
        <v>58562915</v>
      </c>
      <c r="F28" s="213">
        <v>61160032</v>
      </c>
      <c r="G28" s="213">
        <v>54331050</v>
      </c>
      <c r="H28" s="213">
        <v>55068148</v>
      </c>
      <c r="I28" s="213">
        <v>55917803</v>
      </c>
      <c r="J28" s="213">
        <v>56780203</v>
      </c>
      <c r="K28" s="213">
        <v>57655539</v>
      </c>
      <c r="L28" s="213">
        <v>59742937</v>
      </c>
    </row>
    <row r="29" spans="1:12" s="86" customFormat="1" ht="22.5" customHeight="1">
      <c r="A29" s="58" t="s">
        <v>18</v>
      </c>
      <c r="B29" s="77" t="s">
        <v>159</v>
      </c>
      <c r="C29" s="213"/>
      <c r="D29" s="213">
        <f>D27-D28</f>
        <v>-2041607</v>
      </c>
      <c r="E29" s="213">
        <f aca="true" t="shared" si="6" ref="E29:L29">E27-E28</f>
        <v>646500</v>
      </c>
      <c r="F29" s="213">
        <f t="shared" si="6"/>
        <v>875510</v>
      </c>
      <c r="G29" s="213">
        <f t="shared" si="6"/>
        <v>1475510</v>
      </c>
      <c r="H29" s="213">
        <f t="shared" si="6"/>
        <v>1575510</v>
      </c>
      <c r="I29" s="213">
        <f t="shared" si="6"/>
        <v>1575510</v>
      </c>
      <c r="J29" s="213">
        <f t="shared" si="6"/>
        <v>1575510</v>
      </c>
      <c r="K29" s="213">
        <f t="shared" si="6"/>
        <v>1575510</v>
      </c>
      <c r="L29" s="213">
        <f t="shared" si="6"/>
        <v>376577</v>
      </c>
    </row>
    <row r="30" spans="1:12" s="60" customFormat="1" ht="22.5" customHeight="1">
      <c r="A30" s="58" t="s">
        <v>21</v>
      </c>
      <c r="B30" s="77" t="s">
        <v>136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</row>
    <row r="31" spans="1:12" s="59" customFormat="1" ht="15" customHeight="1">
      <c r="A31" s="66" t="s">
        <v>202</v>
      </c>
      <c r="B31" s="67" t="s">
        <v>208</v>
      </c>
      <c r="C31" s="54"/>
      <c r="D31" s="220">
        <f>D7/D27</f>
        <v>0.18130712869074983</v>
      </c>
      <c r="E31" s="220">
        <f aca="true" t="shared" si="7" ref="E31:L31">E7/E27</f>
        <v>0.1858801847645345</v>
      </c>
      <c r="F31" s="220">
        <f t="shared" si="7"/>
        <v>0.1741186205804408</v>
      </c>
      <c r="G31" s="220">
        <f t="shared" si="7"/>
        <v>0.11967440745317397</v>
      </c>
      <c r="H31" s="220">
        <f t="shared" si="7"/>
        <v>0.09009140970380126</v>
      </c>
      <c r="I31" s="220">
        <f t="shared" si="7"/>
        <v>0.061356648554937165</v>
      </c>
      <c r="J31" s="220">
        <f t="shared" si="7"/>
        <v>0.0334515148499685</v>
      </c>
      <c r="K31" s="220">
        <f t="shared" si="7"/>
        <v>0.006357763476382125</v>
      </c>
      <c r="L31" s="220">
        <f t="shared" si="7"/>
        <v>0</v>
      </c>
    </row>
    <row r="32" spans="1:12" s="59" customFormat="1" ht="28.5" customHeight="1">
      <c r="A32" s="66" t="s">
        <v>203</v>
      </c>
      <c r="B32" s="67" t="s">
        <v>225</v>
      </c>
      <c r="C32" s="54"/>
      <c r="D32" s="221">
        <f>(D8+D12)/D27</f>
        <v>0.18130712869074983</v>
      </c>
      <c r="E32" s="221">
        <f aca="true" t="shared" si="8" ref="E32:L32">(E8+E12)/E27</f>
        <v>0.15250339831933823</v>
      </c>
      <c r="F32" s="221">
        <f t="shared" si="8"/>
        <v>0.13144282675889252</v>
      </c>
      <c r="G32" s="221">
        <f t="shared" si="8"/>
        <v>0.11967440745317397</v>
      </c>
      <c r="H32" s="221">
        <f t="shared" si="8"/>
        <v>0.09009140970380126</v>
      </c>
      <c r="I32" s="221">
        <f t="shared" si="8"/>
        <v>0.061356648554937165</v>
      </c>
      <c r="J32" s="221">
        <f t="shared" si="8"/>
        <v>0.0334515148499685</v>
      </c>
      <c r="K32" s="221">
        <f t="shared" si="8"/>
        <v>0.006357763476382125</v>
      </c>
      <c r="L32" s="221">
        <f t="shared" si="8"/>
        <v>0</v>
      </c>
    </row>
    <row r="33" spans="1:12" s="59" customFormat="1" ht="15" customHeight="1">
      <c r="A33" s="66" t="s">
        <v>204</v>
      </c>
      <c r="B33" s="67" t="s">
        <v>215</v>
      </c>
      <c r="C33" s="54"/>
      <c r="D33" s="220">
        <f>D20/D27</f>
        <v>0.06077281687740855</v>
      </c>
      <c r="E33" s="220">
        <f aca="true" t="shared" si="9" ref="E33:L33">E20/E27</f>
        <v>0.10891161481666387</v>
      </c>
      <c r="F33" s="220">
        <f t="shared" si="9"/>
        <v>0.15586500396820907</v>
      </c>
      <c r="G33" s="220">
        <f t="shared" si="9"/>
        <v>0.0818068341786342</v>
      </c>
      <c r="H33" s="220">
        <f t="shared" si="9"/>
        <v>0.03372253960010845</v>
      </c>
      <c r="I33" s="220">
        <f t="shared" si="9"/>
        <v>0.03185003445531135</v>
      </c>
      <c r="J33" s="220">
        <f t="shared" si="9"/>
        <v>0.030024858063168555</v>
      </c>
      <c r="K33" s="220">
        <f t="shared" si="9"/>
        <v>0.02824700943587881</v>
      </c>
      <c r="L33" s="220">
        <f t="shared" si="9"/>
        <v>0.006572641289149477</v>
      </c>
    </row>
    <row r="34" spans="1:12" s="59" customFormat="1" ht="25.5" customHeight="1">
      <c r="A34" s="66" t="s">
        <v>205</v>
      </c>
      <c r="B34" s="67" t="s">
        <v>216</v>
      </c>
      <c r="C34" s="54"/>
      <c r="D34" s="221">
        <f>(D21+D26)/D27</f>
        <v>0.04412378911843599</v>
      </c>
      <c r="E34" s="221">
        <f aca="true" t="shared" si="10" ref="E34:L34">(E21+E26)/E27</f>
        <v>0.04215804192627135</v>
      </c>
      <c r="F34" s="221">
        <f t="shared" si="10"/>
        <v>0.03865717817053972</v>
      </c>
      <c r="G34" s="221">
        <f t="shared" si="10"/>
        <v>0.03436768007202021</v>
      </c>
      <c r="H34" s="221">
        <f t="shared" si="10"/>
        <v>0.03372253960010845</v>
      </c>
      <c r="I34" s="221">
        <f t="shared" si="10"/>
        <v>0.03185003445531135</v>
      </c>
      <c r="J34" s="221">
        <f t="shared" si="10"/>
        <v>0.030024858063168555</v>
      </c>
      <c r="K34" s="221">
        <f t="shared" si="10"/>
        <v>0.02824700943587881</v>
      </c>
      <c r="L34" s="221">
        <f t="shared" si="10"/>
        <v>0.006572641289149477</v>
      </c>
    </row>
  </sheetData>
  <sheetProtection/>
  <mergeCells count="5">
    <mergeCell ref="A1:L1"/>
    <mergeCell ref="A4:A5"/>
    <mergeCell ref="B4:B5"/>
    <mergeCell ref="C4:C5"/>
    <mergeCell ref="D4:L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3" r:id="rId1"/>
  <headerFooter alignWithMargins="0">
    <oddHeader>&amp;R&amp;9Załącznik nr 14
do Uchwały Nr .................
Rady Powiatu Nowosolskiego
z dnia .................................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625" style="0" customWidth="1"/>
    <col min="5" max="5" width="26.375" style="0" customWidth="1"/>
    <col min="6" max="6" width="25.125" style="0" customWidth="1"/>
    <col min="7" max="7" width="15.625" style="0" customWidth="1"/>
  </cols>
  <sheetData>
    <row r="1" spans="1:7" ht="19.5" customHeight="1">
      <c r="A1" s="312" t="s">
        <v>91</v>
      </c>
      <c r="B1" s="312"/>
      <c r="C1" s="312"/>
      <c r="D1" s="312"/>
      <c r="E1" s="312"/>
      <c r="F1" s="312"/>
      <c r="G1" s="312"/>
    </row>
    <row r="2" spans="5:7" ht="19.5" customHeight="1">
      <c r="E2" s="7"/>
      <c r="F2" s="7"/>
      <c r="G2" s="7"/>
    </row>
    <row r="3" spans="5:7" ht="19.5" customHeight="1">
      <c r="E3" s="1"/>
      <c r="F3" s="1"/>
      <c r="G3" s="13" t="s">
        <v>41</v>
      </c>
    </row>
    <row r="4" spans="1:7" ht="19.5" customHeight="1">
      <c r="A4" s="290" t="s">
        <v>62</v>
      </c>
      <c r="B4" s="290" t="s">
        <v>2</v>
      </c>
      <c r="C4" s="290" t="s">
        <v>3</v>
      </c>
      <c r="D4" s="316" t="s">
        <v>163</v>
      </c>
      <c r="E4" s="288" t="s">
        <v>89</v>
      </c>
      <c r="F4" s="288" t="s">
        <v>90</v>
      </c>
      <c r="G4" s="288" t="s">
        <v>42</v>
      </c>
    </row>
    <row r="5" spans="1:7" ht="19.5" customHeight="1">
      <c r="A5" s="290"/>
      <c r="B5" s="290"/>
      <c r="C5" s="290"/>
      <c r="D5" s="317"/>
      <c r="E5" s="288"/>
      <c r="F5" s="288"/>
      <c r="G5" s="288"/>
    </row>
    <row r="6" spans="1:7" ht="19.5" customHeight="1">
      <c r="A6" s="290"/>
      <c r="B6" s="290"/>
      <c r="C6" s="290"/>
      <c r="D6" s="318"/>
      <c r="E6" s="288"/>
      <c r="F6" s="288"/>
      <c r="G6" s="288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42"/>
      <c r="B8" s="42"/>
      <c r="C8" s="42"/>
      <c r="D8" s="42"/>
      <c r="E8" s="42"/>
      <c r="F8" s="42"/>
      <c r="G8" s="42"/>
    </row>
    <row r="9" spans="1:7" ht="30" customHeight="1">
      <c r="A9" s="43"/>
      <c r="B9" s="43"/>
      <c r="C9" s="43"/>
      <c r="D9" s="43"/>
      <c r="E9" s="43"/>
      <c r="F9" s="43"/>
      <c r="G9" s="43"/>
    </row>
    <row r="10" spans="1:7" ht="30" customHeight="1">
      <c r="A10" s="43"/>
      <c r="B10" s="43"/>
      <c r="C10" s="43"/>
      <c r="D10" s="43"/>
      <c r="E10" s="43"/>
      <c r="F10" s="43"/>
      <c r="G10" s="43"/>
    </row>
    <row r="11" spans="1:7" ht="30" customHeight="1">
      <c r="A11" s="43"/>
      <c r="B11" s="43"/>
      <c r="C11" s="43"/>
      <c r="D11" s="43"/>
      <c r="E11" s="43"/>
      <c r="F11" s="43"/>
      <c r="G11" s="43"/>
    </row>
    <row r="12" spans="1:7" ht="30" customHeight="1">
      <c r="A12" s="44"/>
      <c r="B12" s="44"/>
      <c r="C12" s="44"/>
      <c r="D12" s="44"/>
      <c r="E12" s="44"/>
      <c r="F12" s="44"/>
      <c r="G12" s="44"/>
    </row>
    <row r="13" spans="1:7" s="1" customFormat="1" ht="30" customHeight="1">
      <c r="A13" s="329" t="s">
        <v>157</v>
      </c>
      <c r="B13" s="330"/>
      <c r="C13" s="330"/>
      <c r="D13" s="330"/>
      <c r="E13" s="331"/>
      <c r="F13" s="30"/>
      <c r="G13" s="30"/>
    </row>
    <row r="15" ht="12.75">
      <c r="A15" s="87" t="s">
        <v>223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Powiatu nr ...............
z dnia ..............................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1">
      <selection activeCell="I2" sqref="I2"/>
    </sheetView>
  </sheetViews>
  <sheetFormatPr defaultColWidth="9.125" defaultRowHeight="12.75"/>
  <cols>
    <col min="1" max="1" width="4.375" style="1" customWidth="1"/>
    <col min="2" max="2" width="22.375" style="4" customWidth="1"/>
    <col min="3" max="3" width="24.375" style="1" customWidth="1"/>
    <col min="4" max="4" width="22.625" style="1" customWidth="1"/>
    <col min="5" max="6" width="27.125" style="1" customWidth="1"/>
    <col min="7" max="16384" width="9.125" style="1" customWidth="1"/>
  </cols>
  <sheetData>
    <row r="1" spans="1:6" ht="37.5" customHeight="1">
      <c r="A1" s="313" t="s">
        <v>80</v>
      </c>
      <c r="B1" s="313"/>
      <c r="C1" s="313"/>
      <c r="D1" s="313"/>
      <c r="E1" s="313"/>
      <c r="F1" s="313"/>
    </row>
    <row r="2" spans="1:6" ht="65.25" customHeight="1">
      <c r="A2" s="20" t="s">
        <v>62</v>
      </c>
      <c r="B2" s="20" t="s">
        <v>184</v>
      </c>
      <c r="C2" s="20" t="s">
        <v>69</v>
      </c>
      <c r="D2" s="21" t="s">
        <v>70</v>
      </c>
      <c r="E2" s="21" t="s">
        <v>71</v>
      </c>
      <c r="F2" s="21" t="s">
        <v>72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48" customFormat="1" ht="47.25" customHeight="1">
      <c r="A4" s="346" t="s">
        <v>11</v>
      </c>
      <c r="B4" s="345" t="s">
        <v>73</v>
      </c>
      <c r="C4" s="349" t="s">
        <v>230</v>
      </c>
      <c r="D4" s="349" t="s">
        <v>74</v>
      </c>
      <c r="E4" s="342" t="s">
        <v>75</v>
      </c>
      <c r="F4" s="47" t="s">
        <v>76</v>
      </c>
    </row>
    <row r="5" spans="1:6" s="48" customFormat="1" ht="47.25" customHeight="1">
      <c r="A5" s="347"/>
      <c r="B5" s="345"/>
      <c r="C5" s="350"/>
      <c r="D5" s="350"/>
      <c r="E5" s="343"/>
      <c r="F5" s="49" t="s">
        <v>77</v>
      </c>
    </row>
    <row r="6" spans="1:7" s="48" customFormat="1" ht="47.25" customHeight="1">
      <c r="A6" s="348"/>
      <c r="B6" s="345"/>
      <c r="C6" s="351"/>
      <c r="D6" s="351"/>
      <c r="E6" s="344"/>
      <c r="F6" s="49" t="s">
        <v>78</v>
      </c>
      <c r="G6" s="48" t="s">
        <v>24</v>
      </c>
    </row>
    <row r="7" spans="1:6" s="48" customFormat="1" ht="47.25" customHeight="1">
      <c r="A7" s="346" t="s">
        <v>12</v>
      </c>
      <c r="B7" s="345" t="s">
        <v>79</v>
      </c>
      <c r="C7" s="349" t="s">
        <v>231</v>
      </c>
      <c r="D7" s="349" t="s">
        <v>74</v>
      </c>
      <c r="E7" s="342" t="s">
        <v>75</v>
      </c>
      <c r="F7" s="47" t="s">
        <v>76</v>
      </c>
    </row>
    <row r="8" spans="1:6" s="48" customFormat="1" ht="47.25" customHeight="1">
      <c r="A8" s="347"/>
      <c r="B8" s="345"/>
      <c r="C8" s="350"/>
      <c r="D8" s="350"/>
      <c r="E8" s="343"/>
      <c r="F8" s="49" t="s">
        <v>77</v>
      </c>
    </row>
    <row r="9" spans="1:6" s="48" customFormat="1" ht="47.25" customHeight="1">
      <c r="A9" s="348"/>
      <c r="B9" s="345"/>
      <c r="C9" s="351"/>
      <c r="D9" s="351"/>
      <c r="E9" s="344"/>
      <c r="F9" s="49" t="s">
        <v>78</v>
      </c>
    </row>
    <row r="10" spans="1:6" ht="20.25" customHeight="1">
      <c r="A10" s="27" t="s">
        <v>13</v>
      </c>
      <c r="B10" s="27"/>
      <c r="C10" s="24"/>
      <c r="D10" s="24"/>
      <c r="E10" s="24"/>
      <c r="F10" s="24"/>
    </row>
    <row r="11" spans="1:6" ht="20.25" customHeight="1">
      <c r="A11" s="27" t="s">
        <v>1</v>
      </c>
      <c r="B11" s="27"/>
      <c r="C11" s="24"/>
      <c r="D11" s="24"/>
      <c r="E11" s="24"/>
      <c r="F11" s="24"/>
    </row>
  </sheetData>
  <sheetProtection/>
  <mergeCells count="11">
    <mergeCell ref="D7:D9"/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Powiatu Nr  .................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14" sqref="E14"/>
    </sheetView>
  </sheetViews>
  <sheetFormatPr defaultColWidth="9.00390625" defaultRowHeight="12.75"/>
  <cols>
    <col min="1" max="1" width="6.50390625" style="1" customWidth="1"/>
    <col min="2" max="2" width="8.875" style="1" bestFit="1" customWidth="1"/>
    <col min="3" max="3" width="32.50390625" style="1" customWidth="1"/>
    <col min="4" max="7" width="11.50390625" style="1" customWidth="1"/>
    <col min="8" max="10" width="10.625" style="1" customWidth="1"/>
    <col min="11" max="11" width="11.625" style="1" customWidth="1"/>
  </cols>
  <sheetData>
    <row r="1" spans="1:11" ht="17.25">
      <c r="A1" s="284" t="s">
        <v>227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</row>
    <row r="2" spans="1:6" ht="17.25">
      <c r="A2" s="3"/>
      <c r="B2" s="3"/>
      <c r="C2" s="3"/>
      <c r="D2" s="3"/>
      <c r="E2" s="3"/>
      <c r="F2" s="3"/>
    </row>
    <row r="3" spans="1:11" ht="12.75">
      <c r="A3" s="55"/>
      <c r="B3" s="55"/>
      <c r="C3" s="55"/>
      <c r="D3" s="55"/>
      <c r="E3" s="55"/>
      <c r="G3" s="18"/>
      <c r="H3" s="18"/>
      <c r="I3" s="18"/>
      <c r="J3" s="18"/>
      <c r="K3" s="57" t="s">
        <v>57</v>
      </c>
    </row>
    <row r="4" spans="1:11" s="59" customFormat="1" ht="18.75" customHeight="1">
      <c r="A4" s="280" t="s">
        <v>2</v>
      </c>
      <c r="B4" s="280" t="s">
        <v>3</v>
      </c>
      <c r="C4" s="280" t="s">
        <v>17</v>
      </c>
      <c r="D4" s="280" t="s">
        <v>221</v>
      </c>
      <c r="E4" s="280" t="s">
        <v>99</v>
      </c>
      <c r="F4" s="280"/>
      <c r="G4" s="280"/>
      <c r="H4" s="280"/>
      <c r="I4" s="280"/>
      <c r="J4" s="280"/>
      <c r="K4" s="280"/>
    </row>
    <row r="5" spans="1:11" s="59" customFormat="1" ht="20.25" customHeight="1">
      <c r="A5" s="280"/>
      <c r="B5" s="280"/>
      <c r="C5" s="280"/>
      <c r="D5" s="280"/>
      <c r="E5" s="280" t="s">
        <v>37</v>
      </c>
      <c r="F5" s="280" t="s">
        <v>6</v>
      </c>
      <c r="G5" s="280"/>
      <c r="H5" s="280"/>
      <c r="I5" s="280"/>
      <c r="J5" s="280"/>
      <c r="K5" s="280" t="s">
        <v>39</v>
      </c>
    </row>
    <row r="6" spans="1:11" s="59" customFormat="1" ht="52.5">
      <c r="A6" s="280"/>
      <c r="B6" s="280"/>
      <c r="C6" s="280"/>
      <c r="D6" s="280"/>
      <c r="E6" s="280"/>
      <c r="F6" s="74" t="s">
        <v>125</v>
      </c>
      <c r="G6" s="74" t="s">
        <v>222</v>
      </c>
      <c r="H6" s="74" t="s">
        <v>122</v>
      </c>
      <c r="I6" s="74" t="s">
        <v>162</v>
      </c>
      <c r="J6" s="74" t="s">
        <v>124</v>
      </c>
      <c r="K6" s="280"/>
    </row>
    <row r="7" spans="1:11" s="59" customFormat="1" ht="6" customHeight="1">
      <c r="A7" s="152">
        <v>1</v>
      </c>
      <c r="B7" s="152">
        <v>2</v>
      </c>
      <c r="C7" s="152">
        <v>4</v>
      </c>
      <c r="D7" s="152">
        <v>5</v>
      </c>
      <c r="E7" s="152">
        <v>6</v>
      </c>
      <c r="F7" s="152">
        <v>7</v>
      </c>
      <c r="G7" s="152">
        <v>8</v>
      </c>
      <c r="H7" s="152">
        <v>9</v>
      </c>
      <c r="I7" s="152">
        <v>10</v>
      </c>
      <c r="J7" s="152">
        <v>11</v>
      </c>
      <c r="K7" s="152">
        <v>12</v>
      </c>
    </row>
    <row r="8" spans="1:11" s="59" customFormat="1" ht="26.25">
      <c r="A8" s="176" t="s">
        <v>323</v>
      </c>
      <c r="B8" s="177" t="s">
        <v>325</v>
      </c>
      <c r="C8" s="151" t="s">
        <v>268</v>
      </c>
      <c r="D8" s="153">
        <f>E8+K8</f>
        <v>25000</v>
      </c>
      <c r="E8" s="153">
        <v>25000</v>
      </c>
      <c r="F8" s="153"/>
      <c r="G8" s="153"/>
      <c r="H8" s="153"/>
      <c r="I8" s="153"/>
      <c r="J8" s="153"/>
      <c r="K8" s="153"/>
    </row>
    <row r="9" spans="1:11" s="59" customFormat="1" ht="12.75">
      <c r="A9" s="178" t="s">
        <v>324</v>
      </c>
      <c r="B9" s="179" t="s">
        <v>326</v>
      </c>
      <c r="C9" s="149" t="s">
        <v>269</v>
      </c>
      <c r="D9" s="153">
        <f aca="true" t="shared" si="0" ref="D9:D64">E9+K9</f>
        <v>162521</v>
      </c>
      <c r="E9" s="153">
        <v>162521</v>
      </c>
      <c r="F9" s="154"/>
      <c r="G9" s="154"/>
      <c r="H9" s="154"/>
      <c r="I9" s="154"/>
      <c r="J9" s="154"/>
      <c r="K9" s="154"/>
    </row>
    <row r="10" spans="1:11" s="59" customFormat="1" ht="12.75">
      <c r="A10" s="178" t="s">
        <v>324</v>
      </c>
      <c r="B10" s="179" t="s">
        <v>337</v>
      </c>
      <c r="C10" s="149" t="s">
        <v>270</v>
      </c>
      <c r="D10" s="153">
        <f t="shared" si="0"/>
        <v>22000</v>
      </c>
      <c r="E10" s="153">
        <v>22000</v>
      </c>
      <c r="F10" s="154"/>
      <c r="G10" s="154"/>
      <c r="H10" s="154"/>
      <c r="I10" s="154"/>
      <c r="J10" s="154"/>
      <c r="K10" s="154"/>
    </row>
    <row r="11" spans="1:11" s="59" customFormat="1" ht="12.75">
      <c r="A11" s="178">
        <v>600</v>
      </c>
      <c r="B11" s="179">
        <v>60014</v>
      </c>
      <c r="C11" s="149" t="s">
        <v>271</v>
      </c>
      <c r="D11" s="153">
        <f t="shared" si="0"/>
        <v>4720168</v>
      </c>
      <c r="E11" s="153">
        <v>1325166</v>
      </c>
      <c r="F11" s="154">
        <v>235000</v>
      </c>
      <c r="G11" s="154">
        <v>46611</v>
      </c>
      <c r="H11" s="154">
        <v>60000</v>
      </c>
      <c r="I11" s="154"/>
      <c r="J11" s="154"/>
      <c r="K11" s="154">
        <v>3395002</v>
      </c>
    </row>
    <row r="12" spans="1:11" s="59" customFormat="1" ht="26.25">
      <c r="A12" s="178">
        <v>700</v>
      </c>
      <c r="B12" s="179">
        <v>70005</v>
      </c>
      <c r="C12" s="149" t="s">
        <v>272</v>
      </c>
      <c r="D12" s="153">
        <f t="shared" si="0"/>
        <v>239760</v>
      </c>
      <c r="E12" s="153">
        <v>239760</v>
      </c>
      <c r="F12" s="154"/>
      <c r="G12" s="154"/>
      <c r="H12" s="154"/>
      <c r="I12" s="154"/>
      <c r="J12" s="154"/>
      <c r="K12" s="154"/>
    </row>
    <row r="13" spans="1:11" s="59" customFormat="1" ht="26.25">
      <c r="A13" s="178">
        <v>710</v>
      </c>
      <c r="B13" s="179">
        <v>71012</v>
      </c>
      <c r="C13" s="149" t="s">
        <v>342</v>
      </c>
      <c r="D13" s="153">
        <f t="shared" si="0"/>
        <v>139811</v>
      </c>
      <c r="E13" s="153">
        <v>139811</v>
      </c>
      <c r="F13" s="154">
        <v>112752</v>
      </c>
      <c r="G13" s="154">
        <v>23059</v>
      </c>
      <c r="H13" s="154"/>
      <c r="I13" s="154"/>
      <c r="J13" s="154"/>
      <c r="K13" s="154"/>
    </row>
    <row r="14" spans="1:11" s="59" customFormat="1" ht="26.25">
      <c r="A14" s="178">
        <v>710</v>
      </c>
      <c r="B14" s="179">
        <v>71013</v>
      </c>
      <c r="C14" s="149" t="s">
        <v>343</v>
      </c>
      <c r="D14" s="153">
        <f t="shared" si="0"/>
        <v>119000</v>
      </c>
      <c r="E14" s="153">
        <v>119000</v>
      </c>
      <c r="F14" s="154"/>
      <c r="G14" s="154"/>
      <c r="H14" s="154"/>
      <c r="I14" s="154"/>
      <c r="J14" s="154"/>
      <c r="K14" s="154"/>
    </row>
    <row r="15" spans="1:11" s="59" customFormat="1" ht="26.25">
      <c r="A15" s="178">
        <v>710</v>
      </c>
      <c r="B15" s="179">
        <v>71014</v>
      </c>
      <c r="C15" s="149" t="s">
        <v>273</v>
      </c>
      <c r="D15" s="153">
        <f t="shared" si="0"/>
        <v>25000</v>
      </c>
      <c r="E15" s="153">
        <v>25000</v>
      </c>
      <c r="F15" s="154"/>
      <c r="G15" s="154"/>
      <c r="H15" s="154"/>
      <c r="I15" s="154"/>
      <c r="J15" s="154"/>
      <c r="K15" s="154"/>
    </row>
    <row r="16" spans="1:11" s="59" customFormat="1" ht="12.75">
      <c r="A16" s="178">
        <v>710</v>
      </c>
      <c r="B16" s="179">
        <v>71015</v>
      </c>
      <c r="C16" s="149" t="s">
        <v>274</v>
      </c>
      <c r="D16" s="153">
        <f t="shared" si="0"/>
        <v>245500</v>
      </c>
      <c r="E16" s="153">
        <v>245500</v>
      </c>
      <c r="F16" s="154">
        <v>180830</v>
      </c>
      <c r="G16" s="154">
        <v>32170</v>
      </c>
      <c r="H16" s="189"/>
      <c r="I16" s="189"/>
      <c r="J16" s="154"/>
      <c r="K16" s="154"/>
    </row>
    <row r="17" spans="1:11" s="59" customFormat="1" ht="12.75">
      <c r="A17" s="178">
        <v>750</v>
      </c>
      <c r="B17" s="179">
        <v>75011</v>
      </c>
      <c r="C17" s="149" t="s">
        <v>344</v>
      </c>
      <c r="D17" s="153">
        <f t="shared" si="0"/>
        <v>211800</v>
      </c>
      <c r="E17" s="153">
        <v>211800</v>
      </c>
      <c r="F17" s="154">
        <v>174000</v>
      </c>
      <c r="G17" s="154">
        <v>35300</v>
      </c>
      <c r="H17" s="154"/>
      <c r="I17" s="154"/>
      <c r="J17" s="154"/>
      <c r="K17" s="154"/>
    </row>
    <row r="18" spans="1:11" s="59" customFormat="1" ht="12.75">
      <c r="A18" s="178">
        <v>750</v>
      </c>
      <c r="B18" s="179">
        <v>75019</v>
      </c>
      <c r="C18" s="149" t="s">
        <v>345</v>
      </c>
      <c r="D18" s="153">
        <f t="shared" si="0"/>
        <v>336666</v>
      </c>
      <c r="E18" s="153">
        <v>336666</v>
      </c>
      <c r="F18" s="154">
        <v>20860</v>
      </c>
      <c r="G18" s="154">
        <v>3500</v>
      </c>
      <c r="H18" s="154"/>
      <c r="I18" s="154"/>
      <c r="J18" s="154"/>
      <c r="K18" s="154"/>
    </row>
    <row r="19" spans="1:11" s="59" customFormat="1" ht="12.75">
      <c r="A19" s="178">
        <v>750</v>
      </c>
      <c r="B19" s="179">
        <v>75020</v>
      </c>
      <c r="C19" s="149" t="s">
        <v>346</v>
      </c>
      <c r="D19" s="153">
        <f t="shared" si="0"/>
        <v>4891817</v>
      </c>
      <c r="E19" s="153">
        <v>4841817</v>
      </c>
      <c r="F19" s="154">
        <v>2344867</v>
      </c>
      <c r="G19" s="154">
        <v>453000</v>
      </c>
      <c r="H19" s="154"/>
      <c r="I19" s="154"/>
      <c r="J19" s="154"/>
      <c r="K19" s="154">
        <v>50000</v>
      </c>
    </row>
    <row r="20" spans="1:11" s="59" customFormat="1" ht="12.75">
      <c r="A20" s="178">
        <v>750</v>
      </c>
      <c r="B20" s="179">
        <v>75045</v>
      </c>
      <c r="C20" s="149" t="s">
        <v>275</v>
      </c>
      <c r="D20" s="153">
        <f t="shared" si="0"/>
        <v>32000</v>
      </c>
      <c r="E20" s="153">
        <v>32000</v>
      </c>
      <c r="F20" s="154">
        <v>20200</v>
      </c>
      <c r="G20" s="154">
        <v>2800</v>
      </c>
      <c r="H20" s="154"/>
      <c r="I20" s="154"/>
      <c r="J20" s="154"/>
      <c r="K20" s="154"/>
    </row>
    <row r="21" spans="1:11" s="59" customFormat="1" ht="26.25">
      <c r="A21" s="178">
        <v>750</v>
      </c>
      <c r="B21" s="179">
        <v>75075</v>
      </c>
      <c r="C21" s="149" t="s">
        <v>347</v>
      </c>
      <c r="D21" s="153">
        <f t="shared" si="0"/>
        <v>100000</v>
      </c>
      <c r="E21" s="153">
        <v>100000</v>
      </c>
      <c r="F21" s="154"/>
      <c r="G21" s="154"/>
      <c r="H21" s="154"/>
      <c r="I21" s="154"/>
      <c r="J21" s="154"/>
      <c r="K21" s="154"/>
    </row>
    <row r="22" spans="1:11" s="59" customFormat="1" ht="26.25">
      <c r="A22" s="178">
        <v>754</v>
      </c>
      <c r="B22" s="179">
        <v>75411</v>
      </c>
      <c r="C22" s="149" t="s">
        <v>348</v>
      </c>
      <c r="D22" s="153">
        <f t="shared" si="0"/>
        <v>2970550</v>
      </c>
      <c r="E22" s="153">
        <v>2770550</v>
      </c>
      <c r="F22" s="154">
        <v>2070000</v>
      </c>
      <c r="G22" s="154">
        <v>11700</v>
      </c>
      <c r="H22" s="154"/>
      <c r="I22" s="154"/>
      <c r="J22" s="154"/>
      <c r="K22" s="154">
        <v>200000</v>
      </c>
    </row>
    <row r="23" spans="1:11" s="59" customFormat="1" ht="12.75">
      <c r="A23" s="178">
        <v>754</v>
      </c>
      <c r="B23" s="179">
        <v>75414</v>
      </c>
      <c r="C23" s="149" t="s">
        <v>276</v>
      </c>
      <c r="D23" s="153">
        <f t="shared" si="0"/>
        <v>5100</v>
      </c>
      <c r="E23" s="153">
        <v>5100</v>
      </c>
      <c r="F23" s="154"/>
      <c r="G23" s="154"/>
      <c r="H23" s="154"/>
      <c r="I23" s="154"/>
      <c r="J23" s="154"/>
      <c r="K23" s="154"/>
    </row>
    <row r="24" spans="1:11" s="59" customFormat="1" ht="12.75">
      <c r="A24" s="178">
        <v>754</v>
      </c>
      <c r="B24" s="179">
        <v>75495</v>
      </c>
      <c r="C24" s="149" t="s">
        <v>277</v>
      </c>
      <c r="D24" s="153">
        <f t="shared" si="0"/>
        <v>4600</v>
      </c>
      <c r="E24" s="153">
        <v>4600</v>
      </c>
      <c r="F24" s="154"/>
      <c r="G24" s="154"/>
      <c r="H24" s="154"/>
      <c r="I24" s="154"/>
      <c r="J24" s="154"/>
      <c r="K24" s="154"/>
    </row>
    <row r="25" spans="1:11" s="59" customFormat="1" ht="39">
      <c r="A25" s="178">
        <v>757</v>
      </c>
      <c r="B25" s="179">
        <v>75702</v>
      </c>
      <c r="C25" s="149" t="s">
        <v>278</v>
      </c>
      <c r="D25" s="153">
        <f t="shared" si="0"/>
        <v>424443</v>
      </c>
      <c r="E25" s="153">
        <f>SUM(F25:J25)+L25</f>
        <v>424443</v>
      </c>
      <c r="F25" s="154"/>
      <c r="G25" s="154"/>
      <c r="H25" s="154"/>
      <c r="I25" s="154">
        <v>424443</v>
      </c>
      <c r="J25" s="154"/>
      <c r="K25" s="154"/>
    </row>
    <row r="26" spans="1:11" s="59" customFormat="1" ht="52.5">
      <c r="A26" s="178">
        <v>757</v>
      </c>
      <c r="B26" s="179">
        <v>75704</v>
      </c>
      <c r="C26" s="149" t="s">
        <v>349</v>
      </c>
      <c r="D26" s="153">
        <f t="shared" si="0"/>
        <v>1001006</v>
      </c>
      <c r="E26" s="153">
        <f>SUM(F26:J26)+L26</f>
        <v>1001006</v>
      </c>
      <c r="F26" s="154"/>
      <c r="G26" s="154"/>
      <c r="H26" s="154"/>
      <c r="I26" s="154"/>
      <c r="J26" s="154">
        <v>1001006</v>
      </c>
      <c r="K26" s="154"/>
    </row>
    <row r="27" spans="1:11" s="59" customFormat="1" ht="12.75">
      <c r="A27" s="178">
        <v>758</v>
      </c>
      <c r="B27" s="179">
        <v>75818</v>
      </c>
      <c r="C27" s="149" t="s">
        <v>279</v>
      </c>
      <c r="D27" s="153">
        <f t="shared" si="0"/>
        <v>1950000</v>
      </c>
      <c r="E27" s="153">
        <v>1950000</v>
      </c>
      <c r="F27" s="154"/>
      <c r="G27" s="154"/>
      <c r="H27" s="154"/>
      <c r="I27" s="154"/>
      <c r="J27" s="154"/>
      <c r="K27" s="154"/>
    </row>
    <row r="28" spans="1:11" s="59" customFormat="1" ht="12.75">
      <c r="A28" s="178">
        <v>801</v>
      </c>
      <c r="B28" s="179">
        <v>80102</v>
      </c>
      <c r="C28" s="149" t="s">
        <v>280</v>
      </c>
      <c r="D28" s="153">
        <f t="shared" si="0"/>
        <v>591726</v>
      </c>
      <c r="E28" s="153">
        <v>591726</v>
      </c>
      <c r="F28" s="154">
        <v>437084</v>
      </c>
      <c r="G28" s="154">
        <v>88304</v>
      </c>
      <c r="H28" s="154"/>
      <c r="I28" s="154"/>
      <c r="J28" s="154"/>
      <c r="K28" s="154"/>
    </row>
    <row r="29" spans="1:11" s="59" customFormat="1" ht="12.75">
      <c r="A29" s="178">
        <v>801</v>
      </c>
      <c r="B29" s="179">
        <v>80111</v>
      </c>
      <c r="C29" s="149" t="s">
        <v>281</v>
      </c>
      <c r="D29" s="153">
        <f t="shared" si="0"/>
        <v>424090</v>
      </c>
      <c r="E29" s="153">
        <v>424090</v>
      </c>
      <c r="F29" s="154">
        <v>302959</v>
      </c>
      <c r="G29" s="154">
        <v>80148</v>
      </c>
      <c r="H29" s="154"/>
      <c r="I29" s="154"/>
      <c r="J29" s="154"/>
      <c r="K29" s="154"/>
    </row>
    <row r="30" spans="1:11" s="59" customFormat="1" ht="12.75">
      <c r="A30" s="178">
        <v>801</v>
      </c>
      <c r="B30" s="179">
        <v>80120</v>
      </c>
      <c r="C30" s="149" t="s">
        <v>282</v>
      </c>
      <c r="D30" s="153">
        <f t="shared" si="0"/>
        <v>5369225</v>
      </c>
      <c r="E30" s="153">
        <v>5119225</v>
      </c>
      <c r="F30" s="154">
        <v>3589588</v>
      </c>
      <c r="G30" s="154">
        <v>780019</v>
      </c>
      <c r="H30" s="154"/>
      <c r="I30" s="154"/>
      <c r="J30" s="154"/>
      <c r="K30" s="154">
        <v>250000</v>
      </c>
    </row>
    <row r="31" spans="1:11" s="59" customFormat="1" ht="12.75">
      <c r="A31" s="178">
        <v>801</v>
      </c>
      <c r="B31" s="179">
        <v>80123</v>
      </c>
      <c r="C31" s="149" t="s">
        <v>283</v>
      </c>
      <c r="D31" s="153">
        <f t="shared" si="0"/>
        <v>2122492</v>
      </c>
      <c r="E31" s="153">
        <v>2122492</v>
      </c>
      <c r="F31" s="154">
        <v>1466554</v>
      </c>
      <c r="G31" s="154">
        <v>282494</v>
      </c>
      <c r="H31" s="154"/>
      <c r="I31" s="154"/>
      <c r="J31" s="154"/>
      <c r="K31" s="154"/>
    </row>
    <row r="32" spans="1:11" s="59" customFormat="1" ht="12.75">
      <c r="A32" s="178">
        <v>801</v>
      </c>
      <c r="B32" s="179">
        <v>80130</v>
      </c>
      <c r="C32" s="149" t="s">
        <v>284</v>
      </c>
      <c r="D32" s="153">
        <f t="shared" si="0"/>
        <v>9454681</v>
      </c>
      <c r="E32" s="153">
        <v>9444681</v>
      </c>
      <c r="F32" s="154">
        <v>5778651</v>
      </c>
      <c r="G32" s="154">
        <v>1444287</v>
      </c>
      <c r="H32" s="154">
        <v>87696</v>
      </c>
      <c r="I32" s="154"/>
      <c r="J32" s="154"/>
      <c r="K32" s="154">
        <v>10000</v>
      </c>
    </row>
    <row r="33" spans="1:11" s="59" customFormat="1" ht="12.75">
      <c r="A33" s="178">
        <v>801</v>
      </c>
      <c r="B33" s="179">
        <v>80134</v>
      </c>
      <c r="C33" s="149" t="s">
        <v>285</v>
      </c>
      <c r="D33" s="153">
        <f t="shared" si="0"/>
        <v>265170</v>
      </c>
      <c r="E33" s="153">
        <v>265170</v>
      </c>
      <c r="F33" s="154">
        <v>201959</v>
      </c>
      <c r="G33" s="154">
        <v>39657</v>
      </c>
      <c r="H33" s="154"/>
      <c r="I33" s="154"/>
      <c r="J33" s="154"/>
      <c r="K33" s="154"/>
    </row>
    <row r="34" spans="1:11" s="59" customFormat="1" ht="39">
      <c r="A34" s="178">
        <v>801</v>
      </c>
      <c r="B34" s="179">
        <v>80140</v>
      </c>
      <c r="C34" s="149" t="s">
        <v>286</v>
      </c>
      <c r="D34" s="153">
        <f t="shared" si="0"/>
        <v>1391494</v>
      </c>
      <c r="E34" s="153">
        <v>1391494</v>
      </c>
      <c r="F34" s="154">
        <v>892796</v>
      </c>
      <c r="G34" s="154">
        <v>128912</v>
      </c>
      <c r="H34" s="154"/>
      <c r="I34" s="154"/>
      <c r="J34" s="154"/>
      <c r="K34" s="154"/>
    </row>
    <row r="35" spans="1:11" s="59" customFormat="1" ht="26.25">
      <c r="A35" s="178">
        <v>801</v>
      </c>
      <c r="B35" s="179">
        <v>80144</v>
      </c>
      <c r="C35" s="149" t="s">
        <v>350</v>
      </c>
      <c r="D35" s="153">
        <f t="shared" si="0"/>
        <v>250601</v>
      </c>
      <c r="E35" s="153">
        <v>250601</v>
      </c>
      <c r="F35" s="154">
        <v>189402</v>
      </c>
      <c r="G35" s="154">
        <v>37671</v>
      </c>
      <c r="H35" s="154"/>
      <c r="I35" s="154"/>
      <c r="J35" s="154"/>
      <c r="K35" s="154"/>
    </row>
    <row r="36" spans="1:11" s="59" customFormat="1" ht="26.25">
      <c r="A36" s="178">
        <v>801</v>
      </c>
      <c r="B36" s="179">
        <v>80146</v>
      </c>
      <c r="C36" s="149" t="s">
        <v>287</v>
      </c>
      <c r="D36" s="153">
        <f t="shared" si="0"/>
        <v>115156</v>
      </c>
      <c r="E36" s="153">
        <v>115156</v>
      </c>
      <c r="F36" s="154"/>
      <c r="G36" s="154"/>
      <c r="H36" s="154"/>
      <c r="I36" s="154"/>
      <c r="J36" s="154"/>
      <c r="K36" s="154"/>
    </row>
    <row r="37" spans="1:11" s="59" customFormat="1" ht="12.75">
      <c r="A37" s="178">
        <v>801</v>
      </c>
      <c r="B37" s="179">
        <v>80195</v>
      </c>
      <c r="C37" s="149" t="s">
        <v>277</v>
      </c>
      <c r="D37" s="153">
        <f t="shared" si="0"/>
        <v>385094</v>
      </c>
      <c r="E37" s="153">
        <v>385094</v>
      </c>
      <c r="F37" s="154">
        <v>98203</v>
      </c>
      <c r="G37" s="154">
        <v>19552</v>
      </c>
      <c r="H37" s="154"/>
      <c r="I37" s="154"/>
      <c r="J37" s="154"/>
      <c r="K37" s="154"/>
    </row>
    <row r="38" spans="1:11" s="59" customFormat="1" ht="26.25">
      <c r="A38" s="178">
        <v>803</v>
      </c>
      <c r="B38" s="179">
        <v>80309</v>
      </c>
      <c r="C38" s="149" t="s">
        <v>351</v>
      </c>
      <c r="D38" s="153">
        <f t="shared" si="0"/>
        <v>67834</v>
      </c>
      <c r="E38" s="153">
        <v>67834</v>
      </c>
      <c r="F38" s="154"/>
      <c r="G38" s="154"/>
      <c r="H38" s="154"/>
      <c r="I38" s="154"/>
      <c r="J38" s="154"/>
      <c r="K38" s="154"/>
    </row>
    <row r="39" spans="1:11" s="59" customFormat="1" ht="12.75">
      <c r="A39" s="178">
        <v>803</v>
      </c>
      <c r="B39" s="179">
        <v>80395</v>
      </c>
      <c r="C39" s="149" t="s">
        <v>277</v>
      </c>
      <c r="D39" s="153">
        <f t="shared" si="0"/>
        <v>70000</v>
      </c>
      <c r="E39" s="153">
        <v>70000</v>
      </c>
      <c r="F39" s="154"/>
      <c r="G39" s="154"/>
      <c r="H39" s="154">
        <v>70000</v>
      </c>
      <c r="I39" s="154"/>
      <c r="J39" s="154"/>
      <c r="K39" s="154"/>
    </row>
    <row r="40" spans="1:11" s="59" customFormat="1" ht="12.75">
      <c r="A40" s="165">
        <v>851</v>
      </c>
      <c r="B40" s="163">
        <v>85111</v>
      </c>
      <c r="C40" s="149" t="s">
        <v>338</v>
      </c>
      <c r="D40" s="153">
        <f t="shared" si="0"/>
        <v>73500</v>
      </c>
      <c r="E40" s="153">
        <f>SUM(F40:J40)+L40</f>
        <v>0</v>
      </c>
      <c r="F40" s="154"/>
      <c r="G40" s="154"/>
      <c r="H40" s="154"/>
      <c r="I40" s="154"/>
      <c r="J40" s="154"/>
      <c r="K40" s="154">
        <v>73500</v>
      </c>
    </row>
    <row r="41" spans="1:11" s="59" customFormat="1" ht="52.5">
      <c r="A41" s="178">
        <v>851</v>
      </c>
      <c r="B41" s="179">
        <v>85156</v>
      </c>
      <c r="C41" s="149" t="s">
        <v>352</v>
      </c>
      <c r="D41" s="153">
        <f t="shared" si="0"/>
        <v>2868000</v>
      </c>
      <c r="E41" s="153">
        <v>2868000</v>
      </c>
      <c r="F41" s="154"/>
      <c r="G41" s="154"/>
      <c r="H41" s="154"/>
      <c r="I41" s="154"/>
      <c r="J41" s="154"/>
      <c r="K41" s="154"/>
    </row>
    <row r="42" spans="1:11" s="59" customFormat="1" ht="26.25">
      <c r="A42" s="178">
        <v>852</v>
      </c>
      <c r="B42" s="179">
        <v>85201</v>
      </c>
      <c r="C42" s="149" t="s">
        <v>288</v>
      </c>
      <c r="D42" s="153">
        <f t="shared" si="0"/>
        <v>2903129</v>
      </c>
      <c r="E42" s="153">
        <v>2903129</v>
      </c>
      <c r="F42" s="154">
        <v>745536</v>
      </c>
      <c r="G42" s="154">
        <v>147113</v>
      </c>
      <c r="H42" s="154">
        <v>1326723</v>
      </c>
      <c r="I42" s="154"/>
      <c r="J42" s="154"/>
      <c r="K42" s="154"/>
    </row>
    <row r="43" spans="1:11" s="59" customFormat="1" ht="12.75">
      <c r="A43" s="178">
        <v>852</v>
      </c>
      <c r="B43" s="163">
        <v>85202</v>
      </c>
      <c r="C43" s="150" t="s">
        <v>289</v>
      </c>
      <c r="D43" s="153">
        <f t="shared" si="0"/>
        <v>2530910</v>
      </c>
      <c r="E43" s="153">
        <v>2513910</v>
      </c>
      <c r="F43" s="154">
        <v>1557800</v>
      </c>
      <c r="G43" s="154">
        <v>311640</v>
      </c>
      <c r="H43" s="154"/>
      <c r="I43" s="154"/>
      <c r="J43" s="154"/>
      <c r="K43" s="154">
        <v>17000</v>
      </c>
    </row>
    <row r="44" spans="1:11" s="59" customFormat="1" ht="12.75">
      <c r="A44" s="178">
        <v>852</v>
      </c>
      <c r="B44" s="179">
        <v>85204</v>
      </c>
      <c r="C44" s="149" t="s">
        <v>290</v>
      </c>
      <c r="D44" s="153">
        <f t="shared" si="0"/>
        <v>2149430</v>
      </c>
      <c r="E44" s="153">
        <v>2149430</v>
      </c>
      <c r="F44" s="154">
        <v>110679</v>
      </c>
      <c r="G44" s="154">
        <v>22335</v>
      </c>
      <c r="H44" s="154">
        <v>216416</v>
      </c>
      <c r="I44" s="154"/>
      <c r="J44" s="154"/>
      <c r="K44" s="154"/>
    </row>
    <row r="45" spans="1:11" s="59" customFormat="1" ht="12.75">
      <c r="A45" s="178">
        <v>852</v>
      </c>
      <c r="B45" s="179">
        <v>85218</v>
      </c>
      <c r="C45" s="149" t="s">
        <v>353</v>
      </c>
      <c r="D45" s="153">
        <f t="shared" si="0"/>
        <v>390525</v>
      </c>
      <c r="E45" s="153">
        <v>390525</v>
      </c>
      <c r="F45" s="154">
        <v>266214</v>
      </c>
      <c r="G45" s="154">
        <v>50270</v>
      </c>
      <c r="H45" s="154"/>
      <c r="I45" s="154"/>
      <c r="J45" s="154"/>
      <c r="K45" s="154"/>
    </row>
    <row r="46" spans="1:11" s="59" customFormat="1" ht="39">
      <c r="A46" s="178">
        <v>852</v>
      </c>
      <c r="B46" s="179">
        <v>85220</v>
      </c>
      <c r="C46" s="149" t="s">
        <v>354</v>
      </c>
      <c r="D46" s="153">
        <f t="shared" si="0"/>
        <v>1040</v>
      </c>
      <c r="E46" s="153">
        <v>1040</v>
      </c>
      <c r="F46" s="154"/>
      <c r="G46" s="154"/>
      <c r="H46" s="154"/>
      <c r="I46" s="154"/>
      <c r="J46" s="154"/>
      <c r="K46" s="154"/>
    </row>
    <row r="47" spans="1:11" s="59" customFormat="1" ht="12.75">
      <c r="A47" s="178">
        <v>852</v>
      </c>
      <c r="B47" s="179">
        <v>85226</v>
      </c>
      <c r="C47" s="149" t="s">
        <v>291</v>
      </c>
      <c r="D47" s="153">
        <f t="shared" si="0"/>
        <v>30247</v>
      </c>
      <c r="E47" s="153">
        <f>SUM(F47:J47)+L47</f>
        <v>30247</v>
      </c>
      <c r="F47" s="154"/>
      <c r="G47" s="154"/>
      <c r="H47" s="154">
        <v>30247</v>
      </c>
      <c r="I47" s="154"/>
      <c r="J47" s="154"/>
      <c r="K47" s="154"/>
    </row>
    <row r="48" spans="1:11" s="59" customFormat="1" ht="26.25">
      <c r="A48" s="178">
        <v>852</v>
      </c>
      <c r="B48" s="179">
        <v>85233</v>
      </c>
      <c r="C48" s="149" t="s">
        <v>287</v>
      </c>
      <c r="D48" s="153">
        <f t="shared" si="0"/>
        <v>4462</v>
      </c>
      <c r="E48" s="153">
        <v>4462</v>
      </c>
      <c r="F48" s="154"/>
      <c r="G48" s="154"/>
      <c r="H48" s="154"/>
      <c r="I48" s="154"/>
      <c r="J48" s="154"/>
      <c r="K48" s="154"/>
    </row>
    <row r="49" spans="1:11" s="59" customFormat="1" ht="12.75">
      <c r="A49" s="178">
        <v>852</v>
      </c>
      <c r="B49" s="179">
        <v>85295</v>
      </c>
      <c r="C49" s="149" t="s">
        <v>277</v>
      </c>
      <c r="D49" s="153">
        <f t="shared" si="0"/>
        <v>4506</v>
      </c>
      <c r="E49" s="153">
        <v>4506</v>
      </c>
      <c r="F49" s="154"/>
      <c r="G49" s="154"/>
      <c r="H49" s="154"/>
      <c r="I49" s="154"/>
      <c r="J49" s="154"/>
      <c r="K49" s="154"/>
    </row>
    <row r="50" spans="1:11" s="59" customFormat="1" ht="39">
      <c r="A50" s="178">
        <v>853</v>
      </c>
      <c r="B50" s="179">
        <v>85311</v>
      </c>
      <c r="C50" s="149" t="s">
        <v>292</v>
      </c>
      <c r="D50" s="153">
        <f t="shared" si="0"/>
        <v>33537</v>
      </c>
      <c r="E50" s="153">
        <f>SUM(F50:J50)+L50</f>
        <v>33537</v>
      </c>
      <c r="F50" s="154"/>
      <c r="G50" s="154"/>
      <c r="H50" s="154">
        <v>33537</v>
      </c>
      <c r="I50" s="154"/>
      <c r="J50" s="154"/>
      <c r="K50" s="154"/>
    </row>
    <row r="51" spans="1:11" s="59" customFormat="1" ht="26.25">
      <c r="A51" s="178">
        <v>853</v>
      </c>
      <c r="B51" s="179">
        <v>85321</v>
      </c>
      <c r="C51" s="149" t="s">
        <v>355</v>
      </c>
      <c r="D51" s="153">
        <f t="shared" si="0"/>
        <v>211500</v>
      </c>
      <c r="E51" s="153">
        <v>205500</v>
      </c>
      <c r="F51" s="154"/>
      <c r="G51" s="154"/>
      <c r="H51" s="154"/>
      <c r="I51" s="154"/>
      <c r="J51" s="154"/>
      <c r="K51" s="154">
        <v>6000</v>
      </c>
    </row>
    <row r="52" spans="1:11" s="59" customFormat="1" ht="12.75">
      <c r="A52" s="178">
        <v>853</v>
      </c>
      <c r="B52" s="179">
        <v>85333</v>
      </c>
      <c r="C52" s="149" t="s">
        <v>356</v>
      </c>
      <c r="D52" s="153">
        <f t="shared" si="0"/>
        <v>1727693</v>
      </c>
      <c r="E52" s="153">
        <v>1727693</v>
      </c>
      <c r="F52" s="154">
        <v>1288339</v>
      </c>
      <c r="G52" s="154">
        <v>244235</v>
      </c>
      <c r="H52" s="154"/>
      <c r="I52" s="154"/>
      <c r="J52" s="154"/>
      <c r="K52" s="154"/>
    </row>
    <row r="53" spans="1:11" s="59" customFormat="1" ht="26.25">
      <c r="A53" s="178">
        <v>854</v>
      </c>
      <c r="B53" s="179">
        <v>85403</v>
      </c>
      <c r="C53" s="149" t="s">
        <v>357</v>
      </c>
      <c r="D53" s="153">
        <f t="shared" si="0"/>
        <v>2011689</v>
      </c>
      <c r="E53" s="153">
        <v>761689</v>
      </c>
      <c r="F53" s="154">
        <v>417016</v>
      </c>
      <c r="G53" s="154">
        <v>78855</v>
      </c>
      <c r="H53" s="154"/>
      <c r="I53" s="154"/>
      <c r="J53" s="154"/>
      <c r="K53" s="154">
        <v>1250000</v>
      </c>
    </row>
    <row r="54" spans="1:11" s="59" customFormat="1" ht="39">
      <c r="A54" s="178">
        <v>854</v>
      </c>
      <c r="B54" s="179">
        <v>85406</v>
      </c>
      <c r="C54" s="149" t="s">
        <v>358</v>
      </c>
      <c r="D54" s="153">
        <f t="shared" si="0"/>
        <v>898897</v>
      </c>
      <c r="E54" s="153">
        <v>898897</v>
      </c>
      <c r="F54" s="154">
        <v>685507</v>
      </c>
      <c r="G54" s="154">
        <v>126425</v>
      </c>
      <c r="H54" s="154"/>
      <c r="I54" s="154"/>
      <c r="J54" s="154"/>
      <c r="K54" s="154"/>
    </row>
    <row r="55" spans="1:11" s="59" customFormat="1" ht="26.25">
      <c r="A55" s="178">
        <v>854</v>
      </c>
      <c r="B55" s="179">
        <v>85407</v>
      </c>
      <c r="C55" s="149" t="s">
        <v>293</v>
      </c>
      <c r="D55" s="153">
        <f t="shared" si="0"/>
        <v>20000</v>
      </c>
      <c r="E55" s="153">
        <v>20000</v>
      </c>
      <c r="F55" s="154"/>
      <c r="G55" s="154"/>
      <c r="H55" s="154">
        <v>20000</v>
      </c>
      <c r="I55" s="154"/>
      <c r="J55" s="154"/>
      <c r="K55" s="154"/>
    </row>
    <row r="56" spans="1:11" s="59" customFormat="1" ht="12.75">
      <c r="A56" s="178">
        <v>854</v>
      </c>
      <c r="B56" s="179">
        <v>85410</v>
      </c>
      <c r="C56" s="149" t="s">
        <v>294</v>
      </c>
      <c r="D56" s="153">
        <f t="shared" si="0"/>
        <v>857395</v>
      </c>
      <c r="E56" s="153">
        <v>857395</v>
      </c>
      <c r="F56" s="154">
        <v>426743</v>
      </c>
      <c r="G56" s="154">
        <v>84443</v>
      </c>
      <c r="H56" s="154"/>
      <c r="I56" s="154"/>
      <c r="J56" s="154"/>
      <c r="K56" s="154"/>
    </row>
    <row r="57" spans="1:11" s="59" customFormat="1" ht="12.75">
      <c r="A57" s="178">
        <v>854</v>
      </c>
      <c r="B57" s="179">
        <v>85415</v>
      </c>
      <c r="C57" s="149" t="s">
        <v>295</v>
      </c>
      <c r="D57" s="153">
        <f t="shared" si="0"/>
        <v>295617</v>
      </c>
      <c r="E57" s="153">
        <v>295617</v>
      </c>
      <c r="F57" s="154">
        <v>1454</v>
      </c>
      <c r="G57" s="154"/>
      <c r="H57" s="154"/>
      <c r="I57" s="154"/>
      <c r="J57" s="154"/>
      <c r="K57" s="154"/>
    </row>
    <row r="58" spans="1:11" s="59" customFormat="1" ht="26.25">
      <c r="A58" s="178">
        <v>854</v>
      </c>
      <c r="B58" s="179">
        <v>85446</v>
      </c>
      <c r="C58" s="149" t="s">
        <v>287</v>
      </c>
      <c r="D58" s="153">
        <f t="shared" si="0"/>
        <v>8529</v>
      </c>
      <c r="E58" s="153">
        <v>8529</v>
      </c>
      <c r="F58" s="154"/>
      <c r="G58" s="154"/>
      <c r="H58" s="154"/>
      <c r="I58" s="154"/>
      <c r="J58" s="154"/>
      <c r="K58" s="154"/>
    </row>
    <row r="59" spans="1:11" s="59" customFormat="1" ht="12.75">
      <c r="A59" s="178">
        <v>854</v>
      </c>
      <c r="B59" s="179">
        <v>85495</v>
      </c>
      <c r="C59" s="149" t="s">
        <v>277</v>
      </c>
      <c r="D59" s="153">
        <f t="shared" si="0"/>
        <v>20458</v>
      </c>
      <c r="E59" s="153">
        <v>20458</v>
      </c>
      <c r="F59" s="154"/>
      <c r="G59" s="154"/>
      <c r="H59" s="154"/>
      <c r="I59" s="154"/>
      <c r="J59" s="154"/>
      <c r="K59" s="154"/>
    </row>
    <row r="60" spans="1:11" s="59" customFormat="1" ht="26.25">
      <c r="A60" s="178">
        <v>921</v>
      </c>
      <c r="B60" s="179">
        <v>92105</v>
      </c>
      <c r="C60" s="149" t="s">
        <v>296</v>
      </c>
      <c r="D60" s="153">
        <f t="shared" si="0"/>
        <v>32000</v>
      </c>
      <c r="E60" s="153">
        <v>32000</v>
      </c>
      <c r="F60" s="154">
        <v>10000</v>
      </c>
      <c r="G60" s="154"/>
      <c r="H60" s="154">
        <v>2000</v>
      </c>
      <c r="I60" s="154"/>
      <c r="J60" s="154"/>
      <c r="K60" s="154"/>
    </row>
    <row r="61" spans="1:11" s="59" customFormat="1" ht="12.75">
      <c r="A61" s="178">
        <v>921</v>
      </c>
      <c r="B61" s="179">
        <v>92118</v>
      </c>
      <c r="C61" s="149" t="s">
        <v>297</v>
      </c>
      <c r="D61" s="153">
        <f t="shared" si="0"/>
        <v>3000</v>
      </c>
      <c r="E61" s="153">
        <f>SUM(F61:J61)+L61</f>
        <v>3000</v>
      </c>
      <c r="F61" s="154"/>
      <c r="G61" s="154"/>
      <c r="H61" s="154">
        <v>3000</v>
      </c>
      <c r="I61" s="154"/>
      <c r="J61" s="154"/>
      <c r="K61" s="154"/>
    </row>
    <row r="62" spans="1:11" s="59" customFormat="1" ht="12.75">
      <c r="A62" s="178" t="s">
        <v>359</v>
      </c>
      <c r="B62" s="179" t="s">
        <v>360</v>
      </c>
      <c r="C62" s="149"/>
      <c r="D62" s="153">
        <f t="shared" si="0"/>
        <v>120000</v>
      </c>
      <c r="E62" s="153">
        <v>120000</v>
      </c>
      <c r="F62" s="154"/>
      <c r="G62" s="154"/>
      <c r="H62" s="154"/>
      <c r="I62" s="154"/>
      <c r="J62" s="154"/>
      <c r="K62" s="154"/>
    </row>
    <row r="63" spans="1:11" s="59" customFormat="1" ht="12.75">
      <c r="A63" s="178">
        <v>921</v>
      </c>
      <c r="B63" s="179">
        <v>92195</v>
      </c>
      <c r="C63" s="149" t="s">
        <v>277</v>
      </c>
      <c r="D63" s="153">
        <f t="shared" si="0"/>
        <v>10000</v>
      </c>
      <c r="E63" s="153">
        <f>SUM(F63:J63)+L63</f>
        <v>10000</v>
      </c>
      <c r="F63" s="154"/>
      <c r="G63" s="154"/>
      <c r="H63" s="154">
        <v>10000</v>
      </c>
      <c r="I63" s="154"/>
      <c r="J63" s="154"/>
      <c r="K63" s="154"/>
    </row>
    <row r="64" spans="1:11" s="59" customFormat="1" ht="26.25">
      <c r="A64" s="178">
        <v>926</v>
      </c>
      <c r="B64" s="179">
        <v>92605</v>
      </c>
      <c r="C64" s="149" t="s">
        <v>298</v>
      </c>
      <c r="D64" s="153">
        <f t="shared" si="0"/>
        <v>70000</v>
      </c>
      <c r="E64" s="153">
        <f>SUM(F64:J64)+L64</f>
        <v>70000</v>
      </c>
      <c r="F64" s="154"/>
      <c r="G64" s="154"/>
      <c r="H64" s="154">
        <v>70000</v>
      </c>
      <c r="I64" s="154"/>
      <c r="J64" s="154"/>
      <c r="K64" s="154"/>
    </row>
    <row r="65" spans="1:11" s="60" customFormat="1" ht="24.75" customHeight="1">
      <c r="A65" s="281" t="s">
        <v>123</v>
      </c>
      <c r="B65" s="282"/>
      <c r="C65" s="283"/>
      <c r="D65" s="183">
        <f>SUM(D8:D64)</f>
        <v>55410369</v>
      </c>
      <c r="E65" s="183">
        <f aca="true" t="shared" si="1" ref="E65:K65">SUM(E8:E64)</f>
        <v>50158867</v>
      </c>
      <c r="F65" s="183">
        <f t="shared" si="1"/>
        <v>23624993</v>
      </c>
      <c r="G65" s="183">
        <f t="shared" si="1"/>
        <v>4574500</v>
      </c>
      <c r="H65" s="183">
        <f t="shared" si="1"/>
        <v>1929619</v>
      </c>
      <c r="I65" s="183">
        <f t="shared" si="1"/>
        <v>424443</v>
      </c>
      <c r="J65" s="183">
        <f t="shared" si="1"/>
        <v>1001006</v>
      </c>
      <c r="K65" s="183">
        <f t="shared" si="1"/>
        <v>5251502</v>
      </c>
    </row>
    <row r="67" ht="12.75">
      <c r="A67" s="87"/>
    </row>
  </sheetData>
  <sheetProtection/>
  <mergeCells count="10">
    <mergeCell ref="K5:K6"/>
    <mergeCell ref="A65:C65"/>
    <mergeCell ref="A1:K1"/>
    <mergeCell ref="D4:D6"/>
    <mergeCell ref="A4:A6"/>
    <mergeCell ref="C4:C6"/>
    <mergeCell ref="B4:B6"/>
    <mergeCell ref="E4:K4"/>
    <mergeCell ref="F5:J5"/>
    <mergeCell ref="E5:E6"/>
  </mergeCells>
  <printOptions horizontalCentered="1"/>
  <pageMargins left="0.3937007874015748" right="0.3937007874015748" top="1.51" bottom="0.7874015748031497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.............
Rady Powiatu Nowosolskiego
z dnia 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zoomScalePageLayoutView="0" workbookViewId="0" topLeftCell="A10">
      <selection activeCell="E14" sqref="E14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50390625" style="1" customWidth="1"/>
    <col min="7" max="8" width="10.125" style="1" customWidth="1"/>
    <col min="9" max="9" width="12.50390625" style="1" customWidth="1"/>
    <col min="10" max="10" width="14.50390625" style="1" customWidth="1"/>
    <col min="11" max="11" width="9.875" style="1" customWidth="1"/>
    <col min="12" max="12" width="9.50390625" style="1" customWidth="1"/>
    <col min="13" max="13" width="16.625" style="1" customWidth="1"/>
    <col min="14" max="16384" width="9.125" style="1" customWidth="1"/>
  </cols>
  <sheetData>
    <row r="1" spans="1:13" ht="17.25">
      <c r="A1" s="289" t="s">
        <v>94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</row>
    <row r="2" spans="1:13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1" t="s">
        <v>41</v>
      </c>
    </row>
    <row r="3" spans="1:13" s="51" customFormat="1" ht="19.5" customHeight="1">
      <c r="A3" s="290" t="s">
        <v>62</v>
      </c>
      <c r="B3" s="290" t="s">
        <v>2</v>
      </c>
      <c r="C3" s="290" t="s">
        <v>40</v>
      </c>
      <c r="D3" s="288" t="s">
        <v>147</v>
      </c>
      <c r="E3" s="288" t="s">
        <v>160</v>
      </c>
      <c r="F3" s="288" t="s">
        <v>93</v>
      </c>
      <c r="G3" s="288"/>
      <c r="H3" s="288"/>
      <c r="I3" s="288"/>
      <c r="J3" s="288"/>
      <c r="K3" s="288"/>
      <c r="L3" s="288"/>
      <c r="M3" s="288" t="s">
        <v>164</v>
      </c>
    </row>
    <row r="4" spans="1:13" s="51" customFormat="1" ht="19.5" customHeight="1">
      <c r="A4" s="290"/>
      <c r="B4" s="290"/>
      <c r="C4" s="290"/>
      <c r="D4" s="288"/>
      <c r="E4" s="288"/>
      <c r="F4" s="288" t="s">
        <v>218</v>
      </c>
      <c r="G4" s="288" t="s">
        <v>220</v>
      </c>
      <c r="H4" s="288"/>
      <c r="I4" s="288"/>
      <c r="J4" s="288"/>
      <c r="K4" s="288" t="s">
        <v>58</v>
      </c>
      <c r="L4" s="288" t="s">
        <v>61</v>
      </c>
      <c r="M4" s="288"/>
    </row>
    <row r="5" spans="1:13" s="51" customFormat="1" ht="29.25" customHeight="1">
      <c r="A5" s="290"/>
      <c r="B5" s="290"/>
      <c r="C5" s="290"/>
      <c r="D5" s="288"/>
      <c r="E5" s="288"/>
      <c r="F5" s="288"/>
      <c r="G5" s="288" t="s">
        <v>165</v>
      </c>
      <c r="H5" s="288" t="s">
        <v>145</v>
      </c>
      <c r="I5" s="288" t="s">
        <v>224</v>
      </c>
      <c r="J5" s="288" t="s">
        <v>146</v>
      </c>
      <c r="K5" s="288"/>
      <c r="L5" s="288"/>
      <c r="M5" s="288"/>
    </row>
    <row r="6" spans="1:13" s="51" customFormat="1" ht="19.5" customHeight="1">
      <c r="A6" s="290"/>
      <c r="B6" s="290"/>
      <c r="C6" s="290"/>
      <c r="D6" s="288"/>
      <c r="E6" s="288"/>
      <c r="F6" s="288"/>
      <c r="G6" s="288"/>
      <c r="H6" s="288"/>
      <c r="I6" s="288"/>
      <c r="J6" s="288"/>
      <c r="K6" s="288"/>
      <c r="L6" s="288"/>
      <c r="M6" s="288"/>
    </row>
    <row r="7" spans="1:13" s="51" customFormat="1" ht="19.5" customHeight="1">
      <c r="A7" s="290"/>
      <c r="B7" s="290"/>
      <c r="C7" s="290"/>
      <c r="D7" s="288"/>
      <c r="E7" s="288"/>
      <c r="F7" s="288"/>
      <c r="G7" s="288"/>
      <c r="H7" s="288"/>
      <c r="I7" s="288"/>
      <c r="J7" s="288"/>
      <c r="K7" s="288"/>
      <c r="L7" s="288"/>
      <c r="M7" s="288"/>
    </row>
    <row r="8" spans="1:13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  <c r="L8" s="23">
        <v>13</v>
      </c>
      <c r="M8" s="23">
        <v>14</v>
      </c>
    </row>
    <row r="9" spans="1:13" ht="71.25">
      <c r="A9" s="190" t="s">
        <v>11</v>
      </c>
      <c r="B9" s="191">
        <v>600</v>
      </c>
      <c r="C9" s="191">
        <v>60014</v>
      </c>
      <c r="D9" s="192" t="s">
        <v>412</v>
      </c>
      <c r="E9" s="197">
        <v>12460543</v>
      </c>
      <c r="F9" s="197">
        <v>90000</v>
      </c>
      <c r="G9" s="197">
        <v>90000</v>
      </c>
      <c r="H9" s="197"/>
      <c r="I9" s="198"/>
      <c r="J9" s="197"/>
      <c r="K9" s="197">
        <v>4000000</v>
      </c>
      <c r="L9" s="197">
        <v>6694543</v>
      </c>
      <c r="M9" s="193" t="s">
        <v>393</v>
      </c>
    </row>
    <row r="10" spans="1:13" ht="60.75">
      <c r="A10" s="190" t="s">
        <v>12</v>
      </c>
      <c r="B10" s="191">
        <v>600</v>
      </c>
      <c r="C10" s="191">
        <v>60014</v>
      </c>
      <c r="D10" s="192" t="s">
        <v>416</v>
      </c>
      <c r="E10" s="197">
        <v>4083731</v>
      </c>
      <c r="F10" s="197">
        <v>1204717</v>
      </c>
      <c r="G10" s="197">
        <v>316179</v>
      </c>
      <c r="H10" s="197"/>
      <c r="I10" s="198" t="s">
        <v>406</v>
      </c>
      <c r="J10" s="197"/>
      <c r="K10" s="197"/>
      <c r="L10" s="197"/>
      <c r="M10" s="193" t="s">
        <v>393</v>
      </c>
    </row>
    <row r="11" spans="1:13" ht="51">
      <c r="A11" s="190" t="s">
        <v>13</v>
      </c>
      <c r="B11" s="191">
        <v>600</v>
      </c>
      <c r="C11" s="191">
        <v>60014</v>
      </c>
      <c r="D11" s="192" t="s">
        <v>415</v>
      </c>
      <c r="E11" s="197">
        <v>1570000</v>
      </c>
      <c r="F11" s="197">
        <v>70000</v>
      </c>
      <c r="G11" s="197">
        <v>70000</v>
      </c>
      <c r="H11" s="197"/>
      <c r="I11" s="198"/>
      <c r="J11" s="197"/>
      <c r="K11" s="197">
        <v>1500000</v>
      </c>
      <c r="L11" s="197"/>
      <c r="M11" s="193" t="s">
        <v>393</v>
      </c>
    </row>
    <row r="12" spans="1:13" ht="81">
      <c r="A12" s="190" t="s">
        <v>1</v>
      </c>
      <c r="B12" s="191">
        <v>600</v>
      </c>
      <c r="C12" s="191">
        <v>60014</v>
      </c>
      <c r="D12" s="192" t="s">
        <v>414</v>
      </c>
      <c r="E12" s="197">
        <v>9200000</v>
      </c>
      <c r="F12" s="197">
        <v>200000</v>
      </c>
      <c r="G12" s="197">
        <v>200000</v>
      </c>
      <c r="H12" s="197"/>
      <c r="I12" s="198"/>
      <c r="J12" s="197"/>
      <c r="K12" s="197">
        <v>3000000</v>
      </c>
      <c r="L12" s="197">
        <v>6000000</v>
      </c>
      <c r="M12" s="193" t="s">
        <v>393</v>
      </c>
    </row>
    <row r="13" spans="1:13" ht="30">
      <c r="A13" s="190" t="s">
        <v>18</v>
      </c>
      <c r="B13" s="191">
        <v>750</v>
      </c>
      <c r="C13" s="191">
        <v>75020</v>
      </c>
      <c r="D13" s="192" t="s">
        <v>423</v>
      </c>
      <c r="E13" s="197">
        <v>6400000</v>
      </c>
      <c r="F13" s="197">
        <v>50000</v>
      </c>
      <c r="G13" s="197">
        <v>50000</v>
      </c>
      <c r="H13" s="197"/>
      <c r="I13" s="198"/>
      <c r="J13" s="197"/>
      <c r="K13" s="197"/>
      <c r="L13" s="197"/>
      <c r="M13" s="193"/>
    </row>
    <row r="14" spans="1:13" ht="81">
      <c r="A14" s="190" t="s">
        <v>21</v>
      </c>
      <c r="B14" s="191">
        <v>801</v>
      </c>
      <c r="C14" s="191">
        <v>80130</v>
      </c>
      <c r="D14" s="192" t="s">
        <v>421</v>
      </c>
      <c r="E14" s="197">
        <v>7929815</v>
      </c>
      <c r="F14" s="197">
        <v>10000</v>
      </c>
      <c r="G14" s="197">
        <v>10000</v>
      </c>
      <c r="H14" s="197"/>
      <c r="I14" s="198"/>
      <c r="J14" s="197"/>
      <c r="K14" s="207">
        <v>3904880</v>
      </c>
      <c r="L14" s="197">
        <v>3895120</v>
      </c>
      <c r="M14" s="193" t="s">
        <v>392</v>
      </c>
    </row>
    <row r="15" spans="1:13" ht="71.25">
      <c r="A15" s="190" t="s">
        <v>23</v>
      </c>
      <c r="B15" s="191">
        <v>854</v>
      </c>
      <c r="C15" s="191">
        <v>85403</v>
      </c>
      <c r="D15" s="192" t="s">
        <v>413</v>
      </c>
      <c r="E15" s="197">
        <v>2849703</v>
      </c>
      <c r="F15" s="197">
        <v>1250000</v>
      </c>
      <c r="G15" s="197">
        <v>1250000</v>
      </c>
      <c r="H15" s="197"/>
      <c r="I15" s="198"/>
      <c r="J15" s="197"/>
      <c r="K15" s="197"/>
      <c r="L15" s="197"/>
      <c r="M15" s="193" t="s">
        <v>392</v>
      </c>
    </row>
    <row r="16" spans="1:13" ht="20.25">
      <c r="A16" s="285" t="s">
        <v>157</v>
      </c>
      <c r="B16" s="286"/>
      <c r="C16" s="286"/>
      <c r="D16" s="287"/>
      <c r="E16" s="199">
        <f>SUM(E9:E15)</f>
        <v>44493792</v>
      </c>
      <c r="F16" s="199">
        <f aca="true" t="shared" si="0" ref="F16:L16">SUM(F9:F15)</f>
        <v>2874717</v>
      </c>
      <c r="G16" s="199">
        <f t="shared" si="0"/>
        <v>1986179</v>
      </c>
      <c r="H16" s="199">
        <f t="shared" si="0"/>
        <v>0</v>
      </c>
      <c r="I16" s="200" t="s">
        <v>406</v>
      </c>
      <c r="J16" s="199">
        <f t="shared" si="0"/>
        <v>0</v>
      </c>
      <c r="K16" s="199">
        <f t="shared" si="0"/>
        <v>12404880</v>
      </c>
      <c r="L16" s="199">
        <f t="shared" si="0"/>
        <v>16589663</v>
      </c>
      <c r="M16" s="194" t="s">
        <v>48</v>
      </c>
    </row>
    <row r="18" ht="12.75">
      <c r="A18" s="1" t="s">
        <v>85</v>
      </c>
    </row>
    <row r="19" ht="12.75">
      <c r="A19" s="1" t="s">
        <v>82</v>
      </c>
    </row>
    <row r="20" ht="12.75">
      <c r="A20" s="1" t="s">
        <v>83</v>
      </c>
    </row>
    <row r="21" ht="12.75">
      <c r="A21" s="1" t="s">
        <v>84</v>
      </c>
    </row>
    <row r="23" ht="12.75">
      <c r="A23" s="87" t="s">
        <v>223</v>
      </c>
    </row>
  </sheetData>
  <sheetProtection/>
  <mergeCells count="17">
    <mergeCell ref="A1:M1"/>
    <mergeCell ref="A3:A7"/>
    <mergeCell ref="B3:B7"/>
    <mergeCell ref="C3:C7"/>
    <mergeCell ref="D3:D7"/>
    <mergeCell ref="F3:L3"/>
    <mergeCell ref="M3:M7"/>
    <mergeCell ref="F4:F7"/>
    <mergeCell ref="E3:E7"/>
    <mergeCell ref="L4:L7"/>
    <mergeCell ref="A16:D16"/>
    <mergeCell ref="K4:K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57" r:id="rId1"/>
  <headerFooter alignWithMargins="0">
    <oddHeader>&amp;R&amp;9Załącznik nr &amp;A
do Uchwały Nr .................
Rady Powiatu Nowosolskiego 
z dnia ................................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22">
      <selection activeCell="E23" sqref="E23"/>
    </sheetView>
  </sheetViews>
  <sheetFormatPr defaultColWidth="9.125" defaultRowHeight="12.75"/>
  <cols>
    <col min="1" max="1" width="5.50390625" style="1" customWidth="1"/>
    <col min="2" max="2" width="6.875" style="1" customWidth="1"/>
    <col min="3" max="3" width="7.625" style="1" customWidth="1"/>
    <col min="4" max="4" width="15.50390625" style="1" customWidth="1"/>
    <col min="5" max="5" width="12.00390625" style="1" customWidth="1"/>
    <col min="6" max="6" width="12.625" style="1" customWidth="1"/>
    <col min="7" max="8" width="10.125" style="1" customWidth="1"/>
    <col min="9" max="9" width="13.125" style="1" customWidth="1"/>
    <col min="10" max="10" width="14.50390625" style="1" customWidth="1"/>
    <col min="11" max="11" width="16.625" style="1" customWidth="1"/>
    <col min="12" max="16384" width="9.125" style="1" customWidth="1"/>
  </cols>
  <sheetData>
    <row r="1" spans="1:11" ht="17.25">
      <c r="A1" s="289" t="s">
        <v>92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</row>
    <row r="2" spans="1:11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1" t="s">
        <v>41</v>
      </c>
    </row>
    <row r="3" spans="1:11" s="51" customFormat="1" ht="19.5" customHeight="1">
      <c r="A3" s="290" t="s">
        <v>62</v>
      </c>
      <c r="B3" s="290" t="s">
        <v>2</v>
      </c>
      <c r="C3" s="290" t="s">
        <v>40</v>
      </c>
      <c r="D3" s="288" t="s">
        <v>166</v>
      </c>
      <c r="E3" s="288" t="s">
        <v>160</v>
      </c>
      <c r="F3" s="288" t="s">
        <v>93</v>
      </c>
      <c r="G3" s="288"/>
      <c r="H3" s="288"/>
      <c r="I3" s="288"/>
      <c r="J3" s="288"/>
      <c r="K3" s="288" t="s">
        <v>164</v>
      </c>
    </row>
    <row r="4" spans="1:11" s="51" customFormat="1" ht="19.5" customHeight="1">
      <c r="A4" s="290"/>
      <c r="B4" s="290"/>
      <c r="C4" s="290"/>
      <c r="D4" s="288"/>
      <c r="E4" s="288"/>
      <c r="F4" s="288" t="s">
        <v>219</v>
      </c>
      <c r="G4" s="288" t="s">
        <v>220</v>
      </c>
      <c r="H4" s="288"/>
      <c r="I4" s="288"/>
      <c r="J4" s="288"/>
      <c r="K4" s="288"/>
    </row>
    <row r="5" spans="1:11" s="51" customFormat="1" ht="29.25" customHeight="1">
      <c r="A5" s="290"/>
      <c r="B5" s="290"/>
      <c r="C5" s="290"/>
      <c r="D5" s="288"/>
      <c r="E5" s="288"/>
      <c r="F5" s="288"/>
      <c r="G5" s="288" t="s">
        <v>165</v>
      </c>
      <c r="H5" s="288" t="s">
        <v>145</v>
      </c>
      <c r="I5" s="288" t="s">
        <v>167</v>
      </c>
      <c r="J5" s="288" t="s">
        <v>146</v>
      </c>
      <c r="K5" s="288"/>
    </row>
    <row r="6" spans="1:11" s="51" customFormat="1" ht="19.5" customHeight="1">
      <c r="A6" s="290"/>
      <c r="B6" s="290"/>
      <c r="C6" s="290"/>
      <c r="D6" s="288"/>
      <c r="E6" s="288"/>
      <c r="F6" s="288"/>
      <c r="G6" s="288"/>
      <c r="H6" s="288"/>
      <c r="I6" s="288"/>
      <c r="J6" s="288"/>
      <c r="K6" s="288"/>
    </row>
    <row r="7" spans="1:11" s="51" customFormat="1" ht="19.5" customHeight="1">
      <c r="A7" s="290"/>
      <c r="B7" s="290"/>
      <c r="C7" s="290"/>
      <c r="D7" s="288"/>
      <c r="E7" s="288"/>
      <c r="F7" s="288"/>
      <c r="G7" s="288"/>
      <c r="H7" s="288"/>
      <c r="I7" s="288"/>
      <c r="J7" s="288"/>
      <c r="K7" s="288"/>
    </row>
    <row r="8" spans="1:11" ht="7.5" customHeight="1">
      <c r="A8" s="23">
        <v>1</v>
      </c>
      <c r="B8" s="23">
        <v>2</v>
      </c>
      <c r="C8" s="23">
        <v>3</v>
      </c>
      <c r="D8" s="23">
        <v>5</v>
      </c>
      <c r="E8" s="23">
        <v>6</v>
      </c>
      <c r="F8" s="23">
        <v>7</v>
      </c>
      <c r="G8" s="23">
        <v>8</v>
      </c>
      <c r="H8" s="23">
        <v>9</v>
      </c>
      <c r="I8" s="23">
        <v>10</v>
      </c>
      <c r="J8" s="23">
        <v>11</v>
      </c>
      <c r="K8" s="23">
        <v>12</v>
      </c>
    </row>
    <row r="9" spans="1:11" ht="51">
      <c r="A9" s="190" t="s">
        <v>11</v>
      </c>
      <c r="B9" s="191">
        <v>600</v>
      </c>
      <c r="C9" s="191">
        <v>60014</v>
      </c>
      <c r="D9" s="192" t="s">
        <v>388</v>
      </c>
      <c r="E9" s="197">
        <v>40000</v>
      </c>
      <c r="F9" s="197">
        <v>40000</v>
      </c>
      <c r="G9" s="197">
        <v>40000</v>
      </c>
      <c r="H9" s="191"/>
      <c r="I9" s="192"/>
      <c r="J9" s="191"/>
      <c r="K9" s="193" t="s">
        <v>393</v>
      </c>
    </row>
    <row r="10" spans="1:11" ht="51">
      <c r="A10" s="190" t="s">
        <v>12</v>
      </c>
      <c r="B10" s="191">
        <v>600</v>
      </c>
      <c r="C10" s="191">
        <v>60014</v>
      </c>
      <c r="D10" s="192" t="s">
        <v>417</v>
      </c>
      <c r="E10" s="201">
        <v>12460543</v>
      </c>
      <c r="F10" s="197">
        <v>90000</v>
      </c>
      <c r="G10" s="197">
        <v>90000</v>
      </c>
      <c r="H10" s="191"/>
      <c r="I10" s="192"/>
      <c r="J10" s="191"/>
      <c r="K10" s="193" t="s">
        <v>393</v>
      </c>
    </row>
    <row r="11" spans="1:11" ht="40.5">
      <c r="A11" s="190" t="s">
        <v>13</v>
      </c>
      <c r="B11" s="191">
        <v>600</v>
      </c>
      <c r="C11" s="191">
        <v>60014</v>
      </c>
      <c r="D11" s="192" t="s">
        <v>418</v>
      </c>
      <c r="E11" s="197">
        <v>4083731</v>
      </c>
      <c r="F11" s="197">
        <v>1204717</v>
      </c>
      <c r="G11" s="197">
        <v>316179</v>
      </c>
      <c r="H11" s="191"/>
      <c r="I11" s="192" t="s">
        <v>380</v>
      </c>
      <c r="J11" s="191"/>
      <c r="K11" s="193" t="s">
        <v>393</v>
      </c>
    </row>
    <row r="12" spans="1:11" ht="60.75">
      <c r="A12" s="190" t="s">
        <v>1</v>
      </c>
      <c r="B12" s="191">
        <v>600</v>
      </c>
      <c r="C12" s="191">
        <v>60014</v>
      </c>
      <c r="D12" s="192" t="s">
        <v>363</v>
      </c>
      <c r="E12" s="197">
        <v>452700</v>
      </c>
      <c r="F12" s="197">
        <v>452700</v>
      </c>
      <c r="G12" s="197">
        <v>278850</v>
      </c>
      <c r="H12" s="191"/>
      <c r="I12" s="192" t="s">
        <v>381</v>
      </c>
      <c r="J12" s="191"/>
      <c r="K12" s="193" t="s">
        <v>393</v>
      </c>
    </row>
    <row r="13" spans="1:11" ht="30">
      <c r="A13" s="190" t="s">
        <v>18</v>
      </c>
      <c r="B13" s="191">
        <v>600</v>
      </c>
      <c r="C13" s="191">
        <v>60014</v>
      </c>
      <c r="D13" s="192" t="s">
        <v>365</v>
      </c>
      <c r="E13" s="197">
        <v>599000</v>
      </c>
      <c r="F13" s="197">
        <v>599000</v>
      </c>
      <c r="G13" s="197">
        <v>334500</v>
      </c>
      <c r="H13" s="191"/>
      <c r="I13" s="192" t="s">
        <v>382</v>
      </c>
      <c r="J13" s="191"/>
      <c r="K13" s="193" t="s">
        <v>393</v>
      </c>
    </row>
    <row r="14" spans="1:11" ht="51">
      <c r="A14" s="190" t="s">
        <v>21</v>
      </c>
      <c r="B14" s="191">
        <v>600</v>
      </c>
      <c r="C14" s="191">
        <v>60014</v>
      </c>
      <c r="D14" s="192" t="s">
        <v>367</v>
      </c>
      <c r="E14" s="197">
        <v>308585</v>
      </c>
      <c r="F14" s="197">
        <v>308585</v>
      </c>
      <c r="G14" s="197">
        <v>54293</v>
      </c>
      <c r="H14" s="191"/>
      <c r="I14" s="192" t="s">
        <v>383</v>
      </c>
      <c r="J14" s="191"/>
      <c r="K14" s="193" t="s">
        <v>393</v>
      </c>
    </row>
    <row r="15" spans="1:11" ht="30">
      <c r="A15" s="190" t="s">
        <v>23</v>
      </c>
      <c r="B15" s="191">
        <v>600</v>
      </c>
      <c r="C15" s="191">
        <v>60014</v>
      </c>
      <c r="D15" s="192" t="s">
        <v>369</v>
      </c>
      <c r="E15" s="197">
        <v>300000</v>
      </c>
      <c r="F15" s="197">
        <v>300000</v>
      </c>
      <c r="G15" s="197">
        <v>150000</v>
      </c>
      <c r="H15" s="191"/>
      <c r="I15" s="192" t="s">
        <v>384</v>
      </c>
      <c r="J15" s="191"/>
      <c r="K15" s="193" t="s">
        <v>393</v>
      </c>
    </row>
    <row r="16" spans="1:11" ht="30">
      <c r="A16" s="190" t="s">
        <v>30</v>
      </c>
      <c r="B16" s="191">
        <v>600</v>
      </c>
      <c r="C16" s="191">
        <v>60014</v>
      </c>
      <c r="D16" s="192" t="s">
        <v>387</v>
      </c>
      <c r="E16" s="197">
        <v>1570000</v>
      </c>
      <c r="F16" s="197">
        <v>70000</v>
      </c>
      <c r="G16" s="197">
        <v>70000</v>
      </c>
      <c r="H16" s="191"/>
      <c r="I16" s="192"/>
      <c r="J16" s="191"/>
      <c r="K16" s="193" t="s">
        <v>393</v>
      </c>
    </row>
    <row r="17" spans="1:11" ht="60.75">
      <c r="A17" s="190" t="s">
        <v>361</v>
      </c>
      <c r="B17" s="191">
        <v>600</v>
      </c>
      <c r="C17" s="191">
        <v>60014</v>
      </c>
      <c r="D17" s="192" t="s">
        <v>386</v>
      </c>
      <c r="E17" s="197">
        <v>9200000</v>
      </c>
      <c r="F17" s="197">
        <v>200000</v>
      </c>
      <c r="G17" s="197">
        <v>200000</v>
      </c>
      <c r="H17" s="191"/>
      <c r="I17" s="192"/>
      <c r="J17" s="191"/>
      <c r="K17" s="193" t="s">
        <v>393</v>
      </c>
    </row>
    <row r="18" spans="1:11" ht="60.75">
      <c r="A18" s="190" t="s">
        <v>362</v>
      </c>
      <c r="B18" s="191">
        <v>600</v>
      </c>
      <c r="C18" s="191">
        <v>60014</v>
      </c>
      <c r="D18" s="192" t="s">
        <v>373</v>
      </c>
      <c r="E18" s="197">
        <v>20000</v>
      </c>
      <c r="F18" s="197">
        <v>20000</v>
      </c>
      <c r="G18" s="197"/>
      <c r="H18" s="191"/>
      <c r="I18" s="192" t="s">
        <v>385</v>
      </c>
      <c r="J18" s="191"/>
      <c r="K18" s="193" t="s">
        <v>393</v>
      </c>
    </row>
    <row r="19" spans="1:11" ht="40.5">
      <c r="A19" s="190" t="s">
        <v>364</v>
      </c>
      <c r="B19" s="191">
        <v>600</v>
      </c>
      <c r="C19" s="191">
        <v>60014</v>
      </c>
      <c r="D19" s="192" t="s">
        <v>375</v>
      </c>
      <c r="E19" s="197">
        <v>50000</v>
      </c>
      <c r="F19" s="197">
        <v>50000</v>
      </c>
      <c r="G19" s="197">
        <v>50000</v>
      </c>
      <c r="H19" s="191"/>
      <c r="I19" s="192"/>
      <c r="J19" s="191"/>
      <c r="K19" s="193" t="s">
        <v>393</v>
      </c>
    </row>
    <row r="20" spans="1:11" ht="30">
      <c r="A20" s="190" t="s">
        <v>366</v>
      </c>
      <c r="B20" s="191">
        <v>600</v>
      </c>
      <c r="C20" s="191">
        <v>60014</v>
      </c>
      <c r="D20" s="192" t="s">
        <v>377</v>
      </c>
      <c r="E20" s="197">
        <v>50000</v>
      </c>
      <c r="F20" s="197">
        <v>50000</v>
      </c>
      <c r="G20" s="197">
        <v>50000</v>
      </c>
      <c r="H20" s="191"/>
      <c r="I20" s="192"/>
      <c r="J20" s="191"/>
      <c r="K20" s="193" t="s">
        <v>393</v>
      </c>
    </row>
    <row r="21" spans="1:11" ht="71.25">
      <c r="A21" s="190" t="s">
        <v>368</v>
      </c>
      <c r="B21" s="191">
        <v>600</v>
      </c>
      <c r="C21" s="191">
        <v>60014</v>
      </c>
      <c r="D21" s="192" t="s">
        <v>379</v>
      </c>
      <c r="E21" s="197">
        <v>10000</v>
      </c>
      <c r="F21" s="197">
        <v>10000</v>
      </c>
      <c r="G21" s="197">
        <v>10000</v>
      </c>
      <c r="H21" s="191"/>
      <c r="I21" s="192"/>
      <c r="J21" s="191"/>
      <c r="K21" s="193" t="s">
        <v>393</v>
      </c>
    </row>
    <row r="22" spans="1:11" ht="30">
      <c r="A22" s="190" t="s">
        <v>370</v>
      </c>
      <c r="B22" s="191">
        <v>750</v>
      </c>
      <c r="C22" s="191">
        <v>75020</v>
      </c>
      <c r="D22" s="192" t="s">
        <v>423</v>
      </c>
      <c r="E22" s="197">
        <v>6400000</v>
      </c>
      <c r="F22" s="197">
        <v>50000</v>
      </c>
      <c r="G22" s="197">
        <v>50000</v>
      </c>
      <c r="H22" s="191"/>
      <c r="I22" s="192"/>
      <c r="J22" s="191"/>
      <c r="K22" s="193" t="s">
        <v>392</v>
      </c>
    </row>
    <row r="23" spans="1:11" ht="60.75">
      <c r="A23" s="190" t="s">
        <v>371</v>
      </c>
      <c r="B23" s="191">
        <v>754</v>
      </c>
      <c r="C23" s="191">
        <v>75411</v>
      </c>
      <c r="D23" s="196" t="s">
        <v>420</v>
      </c>
      <c r="E23" s="197">
        <v>200000</v>
      </c>
      <c r="F23" s="197">
        <v>200000</v>
      </c>
      <c r="G23" s="197">
        <v>200000</v>
      </c>
      <c r="H23" s="191"/>
      <c r="I23" s="192"/>
      <c r="J23" s="191"/>
      <c r="K23" s="193" t="s">
        <v>394</v>
      </c>
    </row>
    <row r="24" spans="1:11" ht="40.5">
      <c r="A24" s="190" t="s">
        <v>372</v>
      </c>
      <c r="B24" s="191">
        <v>801</v>
      </c>
      <c r="C24" s="191">
        <v>80120</v>
      </c>
      <c r="D24" s="192" t="s">
        <v>389</v>
      </c>
      <c r="E24" s="197">
        <v>250000</v>
      </c>
      <c r="F24" s="197">
        <v>250000</v>
      </c>
      <c r="G24" s="197">
        <v>250000</v>
      </c>
      <c r="H24" s="191"/>
      <c r="I24" s="192"/>
      <c r="J24" s="191"/>
      <c r="K24" s="193" t="s">
        <v>425</v>
      </c>
    </row>
    <row r="25" spans="1:11" ht="51">
      <c r="A25" s="190" t="s">
        <v>374</v>
      </c>
      <c r="B25" s="191">
        <v>801</v>
      </c>
      <c r="C25" s="191">
        <v>80130</v>
      </c>
      <c r="D25" s="192" t="s">
        <v>390</v>
      </c>
      <c r="E25" s="197">
        <v>7929815</v>
      </c>
      <c r="F25" s="197">
        <v>10000</v>
      </c>
      <c r="G25" s="197">
        <v>10000</v>
      </c>
      <c r="H25" s="191"/>
      <c r="I25" s="192"/>
      <c r="J25" s="191"/>
      <c r="K25" s="193" t="s">
        <v>392</v>
      </c>
    </row>
    <row r="26" spans="1:11" ht="111.75">
      <c r="A26" s="190" t="s">
        <v>376</v>
      </c>
      <c r="B26" s="191">
        <v>851</v>
      </c>
      <c r="C26" s="191">
        <v>85111</v>
      </c>
      <c r="D26" s="196" t="s">
        <v>398</v>
      </c>
      <c r="E26" s="197">
        <v>273500</v>
      </c>
      <c r="F26" s="197">
        <v>73500</v>
      </c>
      <c r="G26" s="197">
        <v>73500</v>
      </c>
      <c r="H26" s="191"/>
      <c r="I26" s="192"/>
      <c r="J26" s="191"/>
      <c r="K26" s="193" t="s">
        <v>392</v>
      </c>
    </row>
    <row r="27" spans="1:11" ht="30">
      <c r="A27" s="190" t="s">
        <v>378</v>
      </c>
      <c r="B27" s="191">
        <v>852</v>
      </c>
      <c r="C27" s="191">
        <v>85202</v>
      </c>
      <c r="D27" s="192" t="s">
        <v>397</v>
      </c>
      <c r="E27" s="197">
        <v>12000</v>
      </c>
      <c r="F27" s="197">
        <v>12000</v>
      </c>
      <c r="G27" s="197">
        <v>12000</v>
      </c>
      <c r="H27" s="191"/>
      <c r="I27" s="192"/>
      <c r="J27" s="191"/>
      <c r="K27" s="193" t="s">
        <v>395</v>
      </c>
    </row>
    <row r="28" spans="1:11" ht="30">
      <c r="A28" s="190" t="s">
        <v>403</v>
      </c>
      <c r="B28" s="191">
        <v>852</v>
      </c>
      <c r="C28" s="191">
        <v>85202</v>
      </c>
      <c r="D28" s="192" t="s">
        <v>396</v>
      </c>
      <c r="E28" s="197">
        <v>5000</v>
      </c>
      <c r="F28" s="197">
        <v>5000</v>
      </c>
      <c r="G28" s="197">
        <v>5000</v>
      </c>
      <c r="H28" s="191"/>
      <c r="I28" s="192"/>
      <c r="J28" s="191"/>
      <c r="K28" s="193" t="s">
        <v>395</v>
      </c>
    </row>
    <row r="29" spans="1:11" ht="30">
      <c r="A29" s="190" t="s">
        <v>404</v>
      </c>
      <c r="B29" s="191">
        <v>853</v>
      </c>
      <c r="C29" s="191">
        <v>85321</v>
      </c>
      <c r="D29" s="192" t="s">
        <v>396</v>
      </c>
      <c r="E29" s="197">
        <v>6000</v>
      </c>
      <c r="F29" s="197">
        <v>6000</v>
      </c>
      <c r="G29" s="197">
        <v>6000</v>
      </c>
      <c r="H29" s="191"/>
      <c r="I29" s="192"/>
      <c r="J29" s="191"/>
      <c r="K29" s="193" t="s">
        <v>392</v>
      </c>
    </row>
    <row r="30" spans="1:11" ht="51">
      <c r="A30" s="190" t="s">
        <v>405</v>
      </c>
      <c r="B30" s="191">
        <v>854</v>
      </c>
      <c r="C30" s="191">
        <v>85403</v>
      </c>
      <c r="D30" s="192" t="s">
        <v>407</v>
      </c>
      <c r="E30" s="197">
        <v>2849703</v>
      </c>
      <c r="F30" s="197">
        <v>1250000</v>
      </c>
      <c r="G30" s="197">
        <v>1250000</v>
      </c>
      <c r="H30" s="191"/>
      <c r="I30" s="192"/>
      <c r="J30" s="191"/>
      <c r="K30" s="193" t="s">
        <v>392</v>
      </c>
    </row>
    <row r="31" spans="1:11" ht="132">
      <c r="A31" s="291" t="s">
        <v>157</v>
      </c>
      <c r="B31" s="291"/>
      <c r="C31" s="291"/>
      <c r="D31" s="291"/>
      <c r="E31" s="199">
        <f>SUM(E9:E30)</f>
        <v>47070577</v>
      </c>
      <c r="F31" s="199">
        <f>SUM(F9:F30)</f>
        <v>5251502</v>
      </c>
      <c r="G31" s="199">
        <f>SUM(G9:G30)</f>
        <v>3500322</v>
      </c>
      <c r="H31" s="195">
        <f>SUM(H9:H30)</f>
        <v>0</v>
      </c>
      <c r="I31" s="202" t="s">
        <v>391</v>
      </c>
      <c r="J31" s="195">
        <f>SUM(J9:J30)</f>
        <v>0</v>
      </c>
      <c r="K31" s="194" t="s">
        <v>48</v>
      </c>
    </row>
    <row r="35" ht="12.75">
      <c r="A35" s="1" t="s">
        <v>85</v>
      </c>
    </row>
    <row r="36" ht="12.75">
      <c r="A36" s="1" t="s">
        <v>82</v>
      </c>
    </row>
    <row r="37" ht="12.75">
      <c r="A37" s="1" t="s">
        <v>83</v>
      </c>
    </row>
    <row r="38" ht="12.75">
      <c r="A38" s="1" t="s">
        <v>84</v>
      </c>
    </row>
  </sheetData>
  <sheetProtection/>
  <mergeCells count="15">
    <mergeCell ref="A1:K1"/>
    <mergeCell ref="A3:A7"/>
    <mergeCell ref="B3:B7"/>
    <mergeCell ref="C3:C7"/>
    <mergeCell ref="D3:D7"/>
    <mergeCell ref="F3:J3"/>
    <mergeCell ref="K3:K7"/>
    <mergeCell ref="F4:F7"/>
    <mergeCell ref="A31:D31"/>
    <mergeCell ref="E3:E7"/>
    <mergeCell ref="G4:J4"/>
    <mergeCell ref="G5:G7"/>
    <mergeCell ref="H5:H7"/>
    <mergeCell ref="I5:I7"/>
    <mergeCell ref="J5:J7"/>
  </mergeCells>
  <printOptions horizontalCentered="1"/>
  <pageMargins left="0.5" right="0.3937007874015748" top="1.39" bottom="0.7874015748031497" header="0.5118110236220472" footer="0.5118110236220472"/>
  <pageSetup horizontalDpi="600" verticalDpi="600" orientation="landscape" paperSize="9" scale="75" r:id="rId1"/>
  <headerFooter alignWithMargins="0">
    <oddHeader>&amp;R&amp;9Załącznik nr &amp;A
do Uchwały Nr .................
Rady Powiatu Nowosolskiego 
z dnia ................................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G26" sqref="G26"/>
    </sheetView>
  </sheetViews>
  <sheetFormatPr defaultColWidth="10.375" defaultRowHeight="12.75"/>
  <cols>
    <col min="1" max="1" width="3.50390625" style="15" bestFit="1" customWidth="1"/>
    <col min="2" max="2" width="19.875" style="15" customWidth="1"/>
    <col min="3" max="3" width="13.00390625" style="15" customWidth="1"/>
    <col min="4" max="4" width="10.50390625" style="15" customWidth="1"/>
    <col min="5" max="5" width="12.00390625" style="15" customWidth="1"/>
    <col min="6" max="6" width="9.125" style="15" customWidth="1"/>
    <col min="7" max="7" width="9.00390625" style="15" customWidth="1"/>
    <col min="8" max="8" width="8.00390625" style="15" customWidth="1"/>
    <col min="9" max="9" width="8.625" style="15" customWidth="1"/>
    <col min="10" max="11" width="7.625" style="15" customWidth="1"/>
    <col min="12" max="12" width="9.625" style="15" customWidth="1"/>
    <col min="13" max="13" width="11.625" style="15" customWidth="1"/>
    <col min="14" max="14" width="12.50390625" style="15" customWidth="1"/>
    <col min="15" max="15" width="8.375" style="15" customWidth="1"/>
    <col min="16" max="16" width="8.125" style="15" customWidth="1"/>
    <col min="17" max="17" width="8.625" style="15" customWidth="1"/>
    <col min="18" max="16384" width="10.375" style="15" customWidth="1"/>
  </cols>
  <sheetData>
    <row r="1" spans="1:17" ht="12.75">
      <c r="A1" s="299" t="s">
        <v>148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299"/>
    </row>
    <row r="3" spans="1:17" ht="9.75">
      <c r="A3" s="300" t="s">
        <v>62</v>
      </c>
      <c r="B3" s="300" t="s">
        <v>95</v>
      </c>
      <c r="C3" s="305" t="s">
        <v>96</v>
      </c>
      <c r="D3" s="305" t="s">
        <v>424</v>
      </c>
      <c r="E3" s="305" t="s">
        <v>153</v>
      </c>
      <c r="F3" s="300" t="s">
        <v>6</v>
      </c>
      <c r="G3" s="300"/>
      <c r="H3" s="300" t="s">
        <v>93</v>
      </c>
      <c r="I3" s="300"/>
      <c r="J3" s="300"/>
      <c r="K3" s="300"/>
      <c r="L3" s="300"/>
      <c r="M3" s="300"/>
      <c r="N3" s="300"/>
      <c r="O3" s="300"/>
      <c r="P3" s="300"/>
      <c r="Q3" s="300"/>
    </row>
    <row r="4" spans="1:17" ht="9.75">
      <c r="A4" s="300"/>
      <c r="B4" s="300"/>
      <c r="C4" s="305"/>
      <c r="D4" s="305"/>
      <c r="E4" s="305"/>
      <c r="F4" s="305" t="s">
        <v>150</v>
      </c>
      <c r="G4" s="305" t="s">
        <v>151</v>
      </c>
      <c r="H4" s="300" t="s">
        <v>86</v>
      </c>
      <c r="I4" s="300"/>
      <c r="J4" s="300"/>
      <c r="K4" s="300"/>
      <c r="L4" s="300"/>
      <c r="M4" s="300"/>
      <c r="N4" s="300"/>
      <c r="O4" s="300"/>
      <c r="P4" s="300"/>
      <c r="Q4" s="300"/>
    </row>
    <row r="5" spans="1:17" ht="9.75">
      <c r="A5" s="300"/>
      <c r="B5" s="300"/>
      <c r="C5" s="305"/>
      <c r="D5" s="305"/>
      <c r="E5" s="305"/>
      <c r="F5" s="305"/>
      <c r="G5" s="305"/>
      <c r="H5" s="305" t="s">
        <v>98</v>
      </c>
      <c r="I5" s="300" t="s">
        <v>99</v>
      </c>
      <c r="J5" s="300"/>
      <c r="K5" s="300"/>
      <c r="L5" s="300"/>
      <c r="M5" s="300"/>
      <c r="N5" s="300"/>
      <c r="O5" s="300"/>
      <c r="P5" s="300"/>
      <c r="Q5" s="300"/>
    </row>
    <row r="6" spans="1:17" ht="14.25" customHeight="1">
      <c r="A6" s="300"/>
      <c r="B6" s="300"/>
      <c r="C6" s="305"/>
      <c r="D6" s="305"/>
      <c r="E6" s="305"/>
      <c r="F6" s="305"/>
      <c r="G6" s="305"/>
      <c r="H6" s="305"/>
      <c r="I6" s="300" t="s">
        <v>100</v>
      </c>
      <c r="J6" s="300"/>
      <c r="K6" s="300"/>
      <c r="L6" s="300"/>
      <c r="M6" s="300" t="s">
        <v>97</v>
      </c>
      <c r="N6" s="300"/>
      <c r="O6" s="300"/>
      <c r="P6" s="300"/>
      <c r="Q6" s="300"/>
    </row>
    <row r="7" spans="1:17" ht="12.75" customHeight="1">
      <c r="A7" s="300"/>
      <c r="B7" s="300"/>
      <c r="C7" s="305"/>
      <c r="D7" s="305"/>
      <c r="E7" s="305"/>
      <c r="F7" s="305"/>
      <c r="G7" s="305"/>
      <c r="H7" s="305"/>
      <c r="I7" s="305" t="s">
        <v>101</v>
      </c>
      <c r="J7" s="300" t="s">
        <v>102</v>
      </c>
      <c r="K7" s="300"/>
      <c r="L7" s="300"/>
      <c r="M7" s="305" t="s">
        <v>103</v>
      </c>
      <c r="N7" s="305" t="s">
        <v>102</v>
      </c>
      <c r="O7" s="305"/>
      <c r="P7" s="305"/>
      <c r="Q7" s="305"/>
    </row>
    <row r="8" spans="1:17" ht="48" customHeight="1">
      <c r="A8" s="300"/>
      <c r="B8" s="300"/>
      <c r="C8" s="305"/>
      <c r="D8" s="305"/>
      <c r="E8" s="305"/>
      <c r="F8" s="305"/>
      <c r="G8" s="305"/>
      <c r="H8" s="305"/>
      <c r="I8" s="305"/>
      <c r="J8" s="50" t="s">
        <v>152</v>
      </c>
      <c r="K8" s="50" t="s">
        <v>104</v>
      </c>
      <c r="L8" s="50" t="s">
        <v>105</v>
      </c>
      <c r="M8" s="305"/>
      <c r="N8" s="50" t="s">
        <v>106</v>
      </c>
      <c r="O8" s="50" t="s">
        <v>152</v>
      </c>
      <c r="P8" s="50" t="s">
        <v>104</v>
      </c>
      <c r="Q8" s="50" t="s">
        <v>107</v>
      </c>
    </row>
    <row r="9" spans="1:17" ht="7.5" customHeigh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7</v>
      </c>
      <c r="H9" s="16">
        <v>8</v>
      </c>
      <c r="I9" s="16">
        <v>9</v>
      </c>
      <c r="J9" s="16">
        <v>10</v>
      </c>
      <c r="K9" s="16">
        <v>11</v>
      </c>
      <c r="L9" s="16">
        <v>12</v>
      </c>
      <c r="M9" s="16">
        <v>13</v>
      </c>
      <c r="N9" s="16">
        <v>14</v>
      </c>
      <c r="O9" s="16">
        <v>15</v>
      </c>
      <c r="P9" s="16">
        <v>16</v>
      </c>
      <c r="Q9" s="16">
        <v>17</v>
      </c>
    </row>
    <row r="10" spans="1:17" s="81" customFormat="1" ht="9.75">
      <c r="A10" s="63">
        <v>1</v>
      </c>
      <c r="B10" s="80" t="s">
        <v>108</v>
      </c>
      <c r="C10" s="306" t="s">
        <v>48</v>
      </c>
      <c r="D10" s="307"/>
      <c r="E10" s="208">
        <f>E15+E23+E31</f>
        <v>24474089</v>
      </c>
      <c r="F10" s="208">
        <f aca="true" t="shared" si="0" ref="F10:Q10">F15+F23+F31</f>
        <v>6519451</v>
      </c>
      <c r="G10" s="208">
        <f t="shared" si="0"/>
        <v>13870907</v>
      </c>
      <c r="H10" s="208">
        <f t="shared" si="0"/>
        <v>1304717</v>
      </c>
      <c r="I10" s="208">
        <f t="shared" si="0"/>
        <v>416179</v>
      </c>
      <c r="J10" s="208">
        <f t="shared" si="0"/>
        <v>0</v>
      </c>
      <c r="K10" s="208">
        <f t="shared" si="0"/>
        <v>0</v>
      </c>
      <c r="L10" s="208">
        <f t="shared" si="0"/>
        <v>416179</v>
      </c>
      <c r="M10" s="208">
        <f t="shared" si="0"/>
        <v>888538</v>
      </c>
      <c r="N10" s="208">
        <f t="shared" si="0"/>
        <v>888538</v>
      </c>
      <c r="O10" s="208">
        <f t="shared" si="0"/>
        <v>0</v>
      </c>
      <c r="P10" s="208">
        <f t="shared" si="0"/>
        <v>0</v>
      </c>
      <c r="Q10" s="208">
        <f t="shared" si="0"/>
        <v>0</v>
      </c>
    </row>
    <row r="11" spans="1:17" ht="9.75">
      <c r="A11" s="308" t="s">
        <v>109</v>
      </c>
      <c r="B11" s="64" t="s">
        <v>110</v>
      </c>
      <c r="C11" s="295" t="s">
        <v>341</v>
      </c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7"/>
    </row>
    <row r="12" spans="1:17" ht="9.75">
      <c r="A12" s="308"/>
      <c r="B12" s="64" t="s">
        <v>111</v>
      </c>
      <c r="C12" s="298" t="s">
        <v>408</v>
      </c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</row>
    <row r="13" spans="1:17" ht="9.75">
      <c r="A13" s="308"/>
      <c r="B13" s="64" t="s">
        <v>112</v>
      </c>
      <c r="C13" s="298" t="s">
        <v>409</v>
      </c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</row>
    <row r="14" spans="1:17" ht="9.75">
      <c r="A14" s="308"/>
      <c r="B14" s="64" t="s">
        <v>113</v>
      </c>
      <c r="C14" s="292" t="s">
        <v>410</v>
      </c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4"/>
    </row>
    <row r="15" spans="1:17" ht="9.75">
      <c r="A15" s="308"/>
      <c r="B15" s="64" t="s">
        <v>114</v>
      </c>
      <c r="C15" s="64">
        <v>312</v>
      </c>
      <c r="D15" s="64">
        <v>600</v>
      </c>
      <c r="E15" s="203">
        <v>4083731</v>
      </c>
      <c r="F15" s="203"/>
      <c r="G15" s="203"/>
      <c r="H15" s="203">
        <f>H16</f>
        <v>1204717</v>
      </c>
      <c r="I15" s="203">
        <f aca="true" t="shared" si="1" ref="I15:Q15">I16</f>
        <v>316179</v>
      </c>
      <c r="J15" s="203">
        <f t="shared" si="1"/>
        <v>0</v>
      </c>
      <c r="K15" s="203">
        <f t="shared" si="1"/>
        <v>0</v>
      </c>
      <c r="L15" s="203">
        <f t="shared" si="1"/>
        <v>316179</v>
      </c>
      <c r="M15" s="203">
        <f t="shared" si="1"/>
        <v>888538</v>
      </c>
      <c r="N15" s="203">
        <f t="shared" si="1"/>
        <v>888538</v>
      </c>
      <c r="O15" s="203">
        <f t="shared" si="1"/>
        <v>0</v>
      </c>
      <c r="P15" s="203">
        <f t="shared" si="1"/>
        <v>0</v>
      </c>
      <c r="Q15" s="203">
        <f t="shared" si="1"/>
        <v>0</v>
      </c>
    </row>
    <row r="16" spans="1:17" ht="9.75">
      <c r="A16" s="308"/>
      <c r="B16" s="64" t="s">
        <v>168</v>
      </c>
      <c r="C16" s="89"/>
      <c r="D16" s="89">
        <v>60014</v>
      </c>
      <c r="E16" s="203">
        <f>F16+G16</f>
        <v>1204717</v>
      </c>
      <c r="F16" s="203">
        <v>316179</v>
      </c>
      <c r="G16" s="203">
        <v>888538</v>
      </c>
      <c r="H16" s="204">
        <f>I16+M16</f>
        <v>1204717</v>
      </c>
      <c r="I16" s="204">
        <f>J16+K16+L16</f>
        <v>316179</v>
      </c>
      <c r="J16" s="204">
        <v>0</v>
      </c>
      <c r="K16" s="204">
        <v>0</v>
      </c>
      <c r="L16" s="204">
        <v>316179</v>
      </c>
      <c r="M16" s="204">
        <f>N16+O16+P16+Q16</f>
        <v>888538</v>
      </c>
      <c r="N16" s="204">
        <v>888538</v>
      </c>
      <c r="O16" s="204">
        <v>0</v>
      </c>
      <c r="P16" s="204">
        <v>0</v>
      </c>
      <c r="Q16" s="204">
        <v>0</v>
      </c>
    </row>
    <row r="17" spans="1:17" ht="9.75">
      <c r="A17" s="308"/>
      <c r="B17" s="64" t="s">
        <v>58</v>
      </c>
      <c r="C17" s="89"/>
      <c r="D17" s="89"/>
      <c r="E17" s="203"/>
      <c r="F17" s="203"/>
      <c r="G17" s="203"/>
      <c r="H17" s="204"/>
      <c r="I17" s="204"/>
      <c r="J17" s="204"/>
      <c r="K17" s="204"/>
      <c r="L17" s="204"/>
      <c r="M17" s="204"/>
      <c r="N17" s="204"/>
      <c r="O17" s="204"/>
      <c r="P17" s="204"/>
      <c r="Q17" s="204"/>
    </row>
    <row r="18" spans="1:17" ht="9.75">
      <c r="A18" s="308"/>
      <c r="B18" s="64" t="s">
        <v>61</v>
      </c>
      <c r="C18" s="89"/>
      <c r="D18" s="89"/>
      <c r="E18" s="203"/>
      <c r="F18" s="203"/>
      <c r="G18" s="203"/>
      <c r="H18" s="204"/>
      <c r="I18" s="204"/>
      <c r="J18" s="204"/>
      <c r="K18" s="204"/>
      <c r="L18" s="204"/>
      <c r="M18" s="204"/>
      <c r="N18" s="204"/>
      <c r="O18" s="204"/>
      <c r="P18" s="204"/>
      <c r="Q18" s="204"/>
    </row>
    <row r="19" spans="1:17" ht="9.75">
      <c r="A19" s="308" t="s">
        <v>115</v>
      </c>
      <c r="B19" s="64" t="s">
        <v>110</v>
      </c>
      <c r="C19" s="295" t="s">
        <v>341</v>
      </c>
      <c r="D19" s="296"/>
      <c r="E19" s="296"/>
      <c r="F19" s="296"/>
      <c r="G19" s="296"/>
      <c r="H19" s="296"/>
      <c r="I19" s="296"/>
      <c r="J19" s="296"/>
      <c r="K19" s="296"/>
      <c r="L19" s="296"/>
      <c r="M19" s="296"/>
      <c r="N19" s="296"/>
      <c r="O19" s="296"/>
      <c r="P19" s="296"/>
      <c r="Q19" s="297"/>
    </row>
    <row r="20" spans="1:17" ht="9.75">
      <c r="A20" s="308"/>
      <c r="B20" s="64" t="s">
        <v>111</v>
      </c>
      <c r="C20" s="298" t="s">
        <v>408</v>
      </c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</row>
    <row r="21" spans="1:17" ht="9.75">
      <c r="A21" s="308"/>
      <c r="B21" s="64" t="s">
        <v>112</v>
      </c>
      <c r="C21" s="298" t="s">
        <v>409</v>
      </c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</row>
    <row r="22" spans="1:17" ht="9.75">
      <c r="A22" s="308"/>
      <c r="B22" s="64" t="s">
        <v>113</v>
      </c>
      <c r="C22" s="292" t="s">
        <v>411</v>
      </c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4"/>
    </row>
    <row r="23" spans="1:17" ht="9.75">
      <c r="A23" s="308"/>
      <c r="B23" s="64" t="s">
        <v>114</v>
      </c>
      <c r="C23" s="64">
        <v>312</v>
      </c>
      <c r="D23" s="64"/>
      <c r="E23" s="203">
        <f>F23+G23</f>
        <v>12460543</v>
      </c>
      <c r="F23" s="203">
        <v>4439636</v>
      </c>
      <c r="G23" s="203">
        <v>8020907</v>
      </c>
      <c r="H23" s="203">
        <f>H24</f>
        <v>90000</v>
      </c>
      <c r="I23" s="203">
        <f aca="true" t="shared" si="2" ref="I23:Q23">I24</f>
        <v>90000</v>
      </c>
      <c r="J23" s="203">
        <f t="shared" si="2"/>
        <v>0</v>
      </c>
      <c r="K23" s="203">
        <f t="shared" si="2"/>
        <v>0</v>
      </c>
      <c r="L23" s="203">
        <f t="shared" si="2"/>
        <v>90000</v>
      </c>
      <c r="M23" s="203">
        <f t="shared" si="2"/>
        <v>0</v>
      </c>
      <c r="N23" s="203">
        <f t="shared" si="2"/>
        <v>0</v>
      </c>
      <c r="O23" s="203">
        <f t="shared" si="2"/>
        <v>0</v>
      </c>
      <c r="P23" s="203">
        <f t="shared" si="2"/>
        <v>0</v>
      </c>
      <c r="Q23" s="203">
        <f t="shared" si="2"/>
        <v>0</v>
      </c>
    </row>
    <row r="24" spans="1:17" ht="9.75">
      <c r="A24" s="308"/>
      <c r="B24" s="64" t="s">
        <v>168</v>
      </c>
      <c r="C24" s="89"/>
      <c r="D24" s="89"/>
      <c r="E24" s="203">
        <f>F24+G24</f>
        <v>90000</v>
      </c>
      <c r="F24" s="203">
        <v>90000</v>
      </c>
      <c r="G24" s="203">
        <v>0</v>
      </c>
      <c r="H24" s="204">
        <f>I24+M24</f>
        <v>90000</v>
      </c>
      <c r="I24" s="204">
        <f>J24+K24+L24</f>
        <v>90000</v>
      </c>
      <c r="J24" s="204">
        <v>0</v>
      </c>
      <c r="K24" s="204">
        <v>0</v>
      </c>
      <c r="L24" s="204">
        <v>90000</v>
      </c>
      <c r="M24" s="204">
        <f>N24+O24+P24+Q24</f>
        <v>0</v>
      </c>
      <c r="N24" s="204">
        <v>0</v>
      </c>
      <c r="O24" s="204">
        <v>0</v>
      </c>
      <c r="P24" s="204">
        <v>0</v>
      </c>
      <c r="Q24" s="204">
        <v>0</v>
      </c>
    </row>
    <row r="25" spans="1:17" ht="9.75">
      <c r="A25" s="308"/>
      <c r="B25" s="64" t="s">
        <v>58</v>
      </c>
      <c r="C25" s="89"/>
      <c r="D25" s="89"/>
      <c r="E25" s="203">
        <f>F25+G25</f>
        <v>4000000</v>
      </c>
      <c r="F25" s="203">
        <v>1000000</v>
      </c>
      <c r="G25" s="203">
        <v>3000000</v>
      </c>
      <c r="H25" s="204"/>
      <c r="I25" s="204"/>
      <c r="J25" s="204"/>
      <c r="K25" s="204"/>
      <c r="L25" s="204"/>
      <c r="M25" s="204"/>
      <c r="N25" s="204"/>
      <c r="O25" s="204"/>
      <c r="P25" s="204"/>
      <c r="Q25" s="204"/>
    </row>
    <row r="26" spans="1:17" ht="9.75">
      <c r="A26" s="308"/>
      <c r="B26" s="64" t="s">
        <v>61</v>
      </c>
      <c r="C26" s="89"/>
      <c r="D26" s="89"/>
      <c r="E26" s="203">
        <f>F26+G26</f>
        <v>6694543</v>
      </c>
      <c r="F26" s="203">
        <v>1673636</v>
      </c>
      <c r="G26" s="203">
        <v>5020907</v>
      </c>
      <c r="H26" s="204"/>
      <c r="I26" s="204"/>
      <c r="J26" s="204"/>
      <c r="K26" s="204"/>
      <c r="L26" s="204"/>
      <c r="M26" s="204"/>
      <c r="N26" s="204"/>
      <c r="O26" s="204"/>
      <c r="P26" s="204"/>
      <c r="Q26" s="204"/>
    </row>
    <row r="27" spans="1:17" ht="9.75">
      <c r="A27" s="308" t="s">
        <v>116</v>
      </c>
      <c r="B27" s="64" t="s">
        <v>110</v>
      </c>
      <c r="C27" s="295" t="s">
        <v>341</v>
      </c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7"/>
    </row>
    <row r="28" spans="1:17" ht="9.75">
      <c r="A28" s="308"/>
      <c r="B28" s="64" t="s">
        <v>111</v>
      </c>
      <c r="C28" s="298" t="s">
        <v>408</v>
      </c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</row>
    <row r="29" spans="1:17" ht="9.75">
      <c r="A29" s="308"/>
      <c r="B29" s="64" t="s">
        <v>112</v>
      </c>
      <c r="C29" s="298" t="s">
        <v>419</v>
      </c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</row>
    <row r="30" spans="1:17" ht="9.75">
      <c r="A30" s="308"/>
      <c r="B30" s="64" t="s">
        <v>113</v>
      </c>
      <c r="C30" s="292" t="s">
        <v>422</v>
      </c>
      <c r="D30" s="293"/>
      <c r="E30" s="293"/>
      <c r="F30" s="293"/>
      <c r="G30" s="293"/>
      <c r="H30" s="293"/>
      <c r="I30" s="293"/>
      <c r="J30" s="293"/>
      <c r="K30" s="293"/>
      <c r="L30" s="293"/>
      <c r="M30" s="293"/>
      <c r="N30" s="293"/>
      <c r="O30" s="293"/>
      <c r="P30" s="293"/>
      <c r="Q30" s="294"/>
    </row>
    <row r="31" spans="1:17" ht="9.75">
      <c r="A31" s="308"/>
      <c r="B31" s="64" t="s">
        <v>114</v>
      </c>
      <c r="C31" s="64">
        <v>172</v>
      </c>
      <c r="D31" s="64">
        <v>801</v>
      </c>
      <c r="E31" s="203">
        <f>F31+G31</f>
        <v>7929815</v>
      </c>
      <c r="F31" s="203">
        <v>2079815</v>
      </c>
      <c r="G31" s="203">
        <v>5850000</v>
      </c>
      <c r="H31" s="203">
        <f>H32</f>
        <v>10000</v>
      </c>
      <c r="I31" s="203">
        <f aca="true" t="shared" si="3" ref="I31:Q31">I32</f>
        <v>10000</v>
      </c>
      <c r="J31" s="203">
        <f t="shared" si="3"/>
        <v>0</v>
      </c>
      <c r="K31" s="203">
        <f t="shared" si="3"/>
        <v>0</v>
      </c>
      <c r="L31" s="203">
        <f t="shared" si="3"/>
        <v>10000</v>
      </c>
      <c r="M31" s="203">
        <f t="shared" si="3"/>
        <v>0</v>
      </c>
      <c r="N31" s="203">
        <f t="shared" si="3"/>
        <v>0</v>
      </c>
      <c r="O31" s="203">
        <f t="shared" si="3"/>
        <v>0</v>
      </c>
      <c r="P31" s="203">
        <f t="shared" si="3"/>
        <v>0</v>
      </c>
      <c r="Q31" s="203">
        <f t="shared" si="3"/>
        <v>0</v>
      </c>
    </row>
    <row r="32" spans="1:17" ht="9.75">
      <c r="A32" s="308"/>
      <c r="B32" s="64" t="s">
        <v>168</v>
      </c>
      <c r="C32" s="89"/>
      <c r="D32" s="89">
        <v>80130</v>
      </c>
      <c r="E32" s="203">
        <f>F32+G32</f>
        <v>10000</v>
      </c>
      <c r="F32" s="203">
        <v>10000</v>
      </c>
      <c r="G32" s="203">
        <v>0</v>
      </c>
      <c r="H32" s="204">
        <f>I32+M32</f>
        <v>10000</v>
      </c>
      <c r="I32" s="204">
        <f>J32+K32+L32</f>
        <v>10000</v>
      </c>
      <c r="J32" s="204">
        <v>0</v>
      </c>
      <c r="K32" s="204">
        <v>0</v>
      </c>
      <c r="L32" s="204">
        <v>10000</v>
      </c>
      <c r="M32" s="204">
        <f>N32+O32+P32+Q32</f>
        <v>0</v>
      </c>
      <c r="N32" s="204">
        <v>0</v>
      </c>
      <c r="O32" s="204">
        <v>0</v>
      </c>
      <c r="P32" s="204">
        <v>0</v>
      </c>
      <c r="Q32" s="204">
        <v>0</v>
      </c>
    </row>
    <row r="33" spans="1:17" ht="9.75">
      <c r="A33" s="308"/>
      <c r="B33" s="64" t="s">
        <v>58</v>
      </c>
      <c r="C33" s="89"/>
      <c r="D33" s="89"/>
      <c r="E33" s="203">
        <f>F33+G33</f>
        <v>3904880</v>
      </c>
      <c r="F33" s="203">
        <v>976220</v>
      </c>
      <c r="G33" s="203">
        <v>2928660</v>
      </c>
      <c r="H33" s="204"/>
      <c r="I33" s="204"/>
      <c r="J33" s="204"/>
      <c r="K33" s="204"/>
      <c r="L33" s="204"/>
      <c r="M33" s="204"/>
      <c r="N33" s="204"/>
      <c r="O33" s="204"/>
      <c r="P33" s="204"/>
      <c r="Q33" s="204"/>
    </row>
    <row r="34" spans="1:17" ht="9.75">
      <c r="A34" s="308"/>
      <c r="B34" s="64" t="s">
        <v>61</v>
      </c>
      <c r="C34" s="89"/>
      <c r="D34" s="89"/>
      <c r="E34" s="203">
        <f>F34+G34</f>
        <v>3895120</v>
      </c>
      <c r="F34" s="203">
        <v>973780</v>
      </c>
      <c r="G34" s="203">
        <v>2921340</v>
      </c>
      <c r="H34" s="204"/>
      <c r="I34" s="204"/>
      <c r="J34" s="204"/>
      <c r="K34" s="204"/>
      <c r="L34" s="204"/>
      <c r="M34" s="204"/>
      <c r="N34" s="204"/>
      <c r="O34" s="204"/>
      <c r="P34" s="204"/>
      <c r="Q34" s="204"/>
    </row>
    <row r="35" spans="1:17" s="81" customFormat="1" ht="9.75">
      <c r="A35" s="65">
        <v>2</v>
      </c>
      <c r="B35" s="82" t="s">
        <v>117</v>
      </c>
      <c r="C35" s="303" t="s">
        <v>48</v>
      </c>
      <c r="D35" s="304"/>
      <c r="E35" s="205">
        <v>0</v>
      </c>
      <c r="F35" s="205">
        <v>0</v>
      </c>
      <c r="G35" s="205">
        <v>0</v>
      </c>
      <c r="H35" s="205">
        <v>0</v>
      </c>
      <c r="I35" s="205">
        <v>0</v>
      </c>
      <c r="J35" s="205">
        <v>0</v>
      </c>
      <c r="K35" s="205">
        <v>0</v>
      </c>
      <c r="L35" s="205">
        <v>0</v>
      </c>
      <c r="M35" s="205">
        <v>0</v>
      </c>
      <c r="N35" s="205">
        <v>0</v>
      </c>
      <c r="O35" s="205">
        <v>0</v>
      </c>
      <c r="P35" s="205">
        <v>0</v>
      </c>
      <c r="Q35" s="205">
        <v>0</v>
      </c>
    </row>
    <row r="36" spans="1:17" s="81" customFormat="1" ht="15" customHeight="1">
      <c r="A36" s="309" t="s">
        <v>120</v>
      </c>
      <c r="B36" s="309"/>
      <c r="C36" s="301" t="s">
        <v>48</v>
      </c>
      <c r="D36" s="302"/>
      <c r="E36" s="206">
        <f>E10+E35</f>
        <v>24474089</v>
      </c>
      <c r="F36" s="206">
        <f aca="true" t="shared" si="4" ref="F36:Q36">F10+F35</f>
        <v>6519451</v>
      </c>
      <c r="G36" s="206">
        <f t="shared" si="4"/>
        <v>13870907</v>
      </c>
      <c r="H36" s="206">
        <f t="shared" si="4"/>
        <v>1304717</v>
      </c>
      <c r="I36" s="206">
        <f t="shared" si="4"/>
        <v>416179</v>
      </c>
      <c r="J36" s="206">
        <f t="shared" si="4"/>
        <v>0</v>
      </c>
      <c r="K36" s="206">
        <f t="shared" si="4"/>
        <v>0</v>
      </c>
      <c r="L36" s="206">
        <f t="shared" si="4"/>
        <v>416179</v>
      </c>
      <c r="M36" s="206">
        <f t="shared" si="4"/>
        <v>888538</v>
      </c>
      <c r="N36" s="206">
        <f t="shared" si="4"/>
        <v>888538</v>
      </c>
      <c r="O36" s="206">
        <f t="shared" si="4"/>
        <v>0</v>
      </c>
      <c r="P36" s="206">
        <f t="shared" si="4"/>
        <v>0</v>
      </c>
      <c r="Q36" s="206">
        <f t="shared" si="4"/>
        <v>0</v>
      </c>
    </row>
    <row r="38" spans="1:10" ht="9.75">
      <c r="A38" s="310" t="s">
        <v>121</v>
      </c>
      <c r="B38" s="310"/>
      <c r="C38" s="310"/>
      <c r="D38" s="310"/>
      <c r="E38" s="310"/>
      <c r="F38" s="310"/>
      <c r="G38" s="310"/>
      <c r="H38" s="310"/>
      <c r="I38" s="310"/>
      <c r="J38" s="310"/>
    </row>
    <row r="39" spans="1:10" ht="9.75">
      <c r="A39" s="88" t="s">
        <v>149</v>
      </c>
      <c r="B39" s="88"/>
      <c r="C39" s="88"/>
      <c r="D39" s="88"/>
      <c r="E39" s="88"/>
      <c r="F39" s="88"/>
      <c r="G39" s="88"/>
      <c r="H39" s="88"/>
      <c r="I39" s="88"/>
      <c r="J39" s="88"/>
    </row>
    <row r="40" spans="1:10" ht="9.75">
      <c r="A40" s="88" t="s">
        <v>169</v>
      </c>
      <c r="B40" s="88"/>
      <c r="C40" s="88"/>
      <c r="D40" s="88"/>
      <c r="E40" s="88"/>
      <c r="F40" s="88"/>
      <c r="G40" s="88"/>
      <c r="H40" s="88"/>
      <c r="I40" s="88"/>
      <c r="J40" s="88"/>
    </row>
  </sheetData>
  <sheetProtection/>
  <mergeCells count="39">
    <mergeCell ref="A36:B36"/>
    <mergeCell ref="A38:J38"/>
    <mergeCell ref="A11:A18"/>
    <mergeCell ref="A19:A26"/>
    <mergeCell ref="C11:Q11"/>
    <mergeCell ref="C12:Q12"/>
    <mergeCell ref="C13:Q13"/>
    <mergeCell ref="C14:Q14"/>
    <mergeCell ref="C28:Q28"/>
    <mergeCell ref="C29:Q29"/>
    <mergeCell ref="J7:L7"/>
    <mergeCell ref="A3:A8"/>
    <mergeCell ref="B3:B8"/>
    <mergeCell ref="C3:C8"/>
    <mergeCell ref="D3:D8"/>
    <mergeCell ref="E3:E8"/>
    <mergeCell ref="F4:F8"/>
    <mergeCell ref="G4:G8"/>
    <mergeCell ref="F3:G3"/>
    <mergeCell ref="C36:D36"/>
    <mergeCell ref="C35:D35"/>
    <mergeCell ref="N7:Q7"/>
    <mergeCell ref="C10:D10"/>
    <mergeCell ref="M7:M8"/>
    <mergeCell ref="A27:A34"/>
    <mergeCell ref="C27:Q27"/>
    <mergeCell ref="H5:H8"/>
    <mergeCell ref="I6:L6"/>
    <mergeCell ref="I7:I8"/>
    <mergeCell ref="C30:Q30"/>
    <mergeCell ref="C19:Q19"/>
    <mergeCell ref="C20:Q20"/>
    <mergeCell ref="C21:Q21"/>
    <mergeCell ref="C22:Q22"/>
    <mergeCell ref="A1:Q1"/>
    <mergeCell ref="H3:Q3"/>
    <mergeCell ref="H4:Q4"/>
    <mergeCell ref="I5:Q5"/>
    <mergeCell ref="M6:Q6"/>
  </mergeCells>
  <printOptions/>
  <pageMargins left="0.3937007874015748" right="0.3937007874015748" top="0.76" bottom="0.5905511811023623" header="0.1968503937007874" footer="0.5118110236220472"/>
  <pageSetup horizontalDpi="300" verticalDpi="300" orientation="landscape" paperSize="9" scale="80" r:id="rId1"/>
  <headerFooter alignWithMargins="0">
    <oddHeader>&amp;R&amp;9Załącznik nr &amp;A
do Uchwały Nr .................
Rady Powiatu Nowosolskiego
z dnia ................................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PageLayoutView="0" workbookViewId="0" topLeftCell="A6">
      <selection activeCell="D8" sqref="D8"/>
    </sheetView>
  </sheetViews>
  <sheetFormatPr defaultColWidth="9.125" defaultRowHeight="12.75"/>
  <cols>
    <col min="1" max="1" width="4.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2" t="s">
        <v>87</v>
      </c>
      <c r="B1" s="312"/>
      <c r="C1" s="312"/>
      <c r="D1" s="312"/>
    </row>
    <row r="2" ht="6.75" customHeight="1">
      <c r="A2" s="22"/>
    </row>
    <row r="3" ht="12.75">
      <c r="D3" s="12" t="s">
        <v>41</v>
      </c>
    </row>
    <row r="4" spans="1:4" ht="15" customHeight="1">
      <c r="A4" s="290" t="s">
        <v>62</v>
      </c>
      <c r="B4" s="290" t="s">
        <v>5</v>
      </c>
      <c r="C4" s="288" t="s">
        <v>64</v>
      </c>
      <c r="D4" s="288" t="s">
        <v>65</v>
      </c>
    </row>
    <row r="5" spans="1:4" ht="15" customHeight="1">
      <c r="A5" s="290"/>
      <c r="B5" s="290"/>
      <c r="C5" s="290"/>
      <c r="D5" s="288"/>
    </row>
    <row r="6" spans="1:4" ht="15.75" customHeight="1">
      <c r="A6" s="290"/>
      <c r="B6" s="290"/>
      <c r="C6" s="290"/>
      <c r="D6" s="288"/>
    </row>
    <row r="7" spans="1:4" s="84" customFormat="1" ht="6.75" customHeight="1">
      <c r="A7" s="83">
        <v>1</v>
      </c>
      <c r="B7" s="83">
        <v>2</v>
      </c>
      <c r="C7" s="83">
        <v>3</v>
      </c>
      <c r="D7" s="83">
        <v>4</v>
      </c>
    </row>
    <row r="8" spans="1:4" ht="18.75" customHeight="1">
      <c r="A8" s="311" t="s">
        <v>25</v>
      </c>
      <c r="B8" s="311"/>
      <c r="C8" s="29"/>
      <c r="D8" s="182">
        <f>SUM(D9:D16)</f>
        <v>3859528</v>
      </c>
    </row>
    <row r="9" spans="1:4" ht="18.75" customHeight="1">
      <c r="A9" s="31" t="s">
        <v>11</v>
      </c>
      <c r="B9" s="32" t="s">
        <v>19</v>
      </c>
      <c r="C9" s="31" t="s">
        <v>26</v>
      </c>
      <c r="D9" s="184">
        <v>2970990</v>
      </c>
    </row>
    <row r="10" spans="1:4" ht="18.75" customHeight="1">
      <c r="A10" s="33" t="s">
        <v>12</v>
      </c>
      <c r="B10" s="34" t="s">
        <v>20</v>
      </c>
      <c r="C10" s="33" t="s">
        <v>26</v>
      </c>
      <c r="D10" s="210"/>
    </row>
    <row r="11" spans="1:4" ht="52.5">
      <c r="A11" s="33" t="s">
        <v>13</v>
      </c>
      <c r="B11" s="35" t="s">
        <v>154</v>
      </c>
      <c r="C11" s="33" t="s">
        <v>50</v>
      </c>
      <c r="D11" s="210">
        <v>888538</v>
      </c>
    </row>
    <row r="12" spans="1:4" ht="18.75" customHeight="1">
      <c r="A12" s="33" t="s">
        <v>1</v>
      </c>
      <c r="B12" s="34" t="s">
        <v>28</v>
      </c>
      <c r="C12" s="33" t="s">
        <v>51</v>
      </c>
      <c r="D12" s="210"/>
    </row>
    <row r="13" spans="1:4" ht="18.75" customHeight="1">
      <c r="A13" s="33" t="s">
        <v>18</v>
      </c>
      <c r="B13" s="34" t="s">
        <v>155</v>
      </c>
      <c r="C13" s="33" t="s">
        <v>170</v>
      </c>
      <c r="D13" s="210"/>
    </row>
    <row r="14" spans="1:4" ht="18.75" customHeight="1">
      <c r="A14" s="33" t="s">
        <v>21</v>
      </c>
      <c r="B14" s="34" t="s">
        <v>22</v>
      </c>
      <c r="C14" s="33" t="s">
        <v>27</v>
      </c>
      <c r="D14" s="210"/>
    </row>
    <row r="15" spans="1:4" ht="18.75" customHeight="1">
      <c r="A15" s="33" t="s">
        <v>23</v>
      </c>
      <c r="B15" s="34" t="s">
        <v>185</v>
      </c>
      <c r="C15" s="33" t="s">
        <v>81</v>
      </c>
      <c r="D15" s="210"/>
    </row>
    <row r="16" spans="1:4" ht="18.75" customHeight="1">
      <c r="A16" s="33" t="s">
        <v>30</v>
      </c>
      <c r="B16" s="37" t="s">
        <v>49</v>
      </c>
      <c r="C16" s="36" t="s">
        <v>29</v>
      </c>
      <c r="D16" s="211"/>
    </row>
    <row r="17" spans="1:4" ht="18.75" customHeight="1">
      <c r="A17" s="311" t="s">
        <v>156</v>
      </c>
      <c r="B17" s="311"/>
      <c r="C17" s="29"/>
      <c r="D17" s="182">
        <f>SUM(D18:D24)</f>
        <v>1817921</v>
      </c>
    </row>
    <row r="18" spans="1:4" ht="18.75" customHeight="1">
      <c r="A18" s="31" t="s">
        <v>11</v>
      </c>
      <c r="B18" s="32" t="s">
        <v>52</v>
      </c>
      <c r="C18" s="31" t="s">
        <v>32</v>
      </c>
      <c r="D18" s="184">
        <v>929383</v>
      </c>
    </row>
    <row r="19" spans="1:4" ht="18.75" customHeight="1">
      <c r="A19" s="33" t="s">
        <v>12</v>
      </c>
      <c r="B19" s="34" t="s">
        <v>31</v>
      </c>
      <c r="C19" s="33" t="s">
        <v>32</v>
      </c>
      <c r="D19" s="210"/>
    </row>
    <row r="20" spans="1:4" ht="39">
      <c r="A20" s="33" t="s">
        <v>13</v>
      </c>
      <c r="B20" s="35" t="s">
        <v>55</v>
      </c>
      <c r="C20" s="33" t="s">
        <v>56</v>
      </c>
      <c r="D20" s="210">
        <v>888538</v>
      </c>
    </row>
    <row r="21" spans="1:4" ht="18.75" customHeight="1">
      <c r="A21" s="33" t="s">
        <v>1</v>
      </c>
      <c r="B21" s="34" t="s">
        <v>53</v>
      </c>
      <c r="C21" s="33" t="s">
        <v>47</v>
      </c>
      <c r="D21" s="210"/>
    </row>
    <row r="22" spans="1:4" ht="18.75" customHeight="1">
      <c r="A22" s="33" t="s">
        <v>18</v>
      </c>
      <c r="B22" s="34" t="s">
        <v>54</v>
      </c>
      <c r="C22" s="33" t="s">
        <v>34</v>
      </c>
      <c r="D22" s="210"/>
    </row>
    <row r="23" spans="1:4" ht="18.75" customHeight="1">
      <c r="A23" s="33" t="s">
        <v>21</v>
      </c>
      <c r="B23" s="34" t="s">
        <v>186</v>
      </c>
      <c r="C23" s="33" t="s">
        <v>35</v>
      </c>
      <c r="D23" s="210"/>
    </row>
    <row r="24" spans="1:4" ht="18.75" customHeight="1">
      <c r="A24" s="36" t="s">
        <v>23</v>
      </c>
      <c r="B24" s="37" t="s">
        <v>36</v>
      </c>
      <c r="C24" s="36" t="s">
        <v>33</v>
      </c>
      <c r="D24" s="211"/>
    </row>
    <row r="25" spans="1:4" ht="7.5" customHeight="1">
      <c r="A25" s="5"/>
      <c r="B25" s="6"/>
      <c r="C25" s="6"/>
      <c r="D25" s="6"/>
    </row>
    <row r="26" spans="1:6" ht="12.75">
      <c r="A26" s="53"/>
      <c r="B26" s="52"/>
      <c r="C26" s="52"/>
      <c r="D26" s="52"/>
      <c r="E26" s="48"/>
      <c r="F26" s="48"/>
    </row>
  </sheetData>
  <sheetProtection/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Nr ............
Rady Powiatu Nowosolskiego
z dnia 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showGridLines="0" defaultGridColor="0" zoomScalePageLayoutView="0" colorId="8" workbookViewId="0" topLeftCell="A1">
      <selection activeCell="E12" sqref="E12"/>
    </sheetView>
  </sheetViews>
  <sheetFormatPr defaultColWidth="9.00390625" defaultRowHeight="12.75"/>
  <cols>
    <col min="1" max="1" width="5.50390625" style="1" bestFit="1" customWidth="1"/>
    <col min="2" max="2" width="8.875" style="1" bestFit="1" customWidth="1"/>
    <col min="3" max="3" width="14.375" style="1" customWidth="1"/>
    <col min="4" max="4" width="14.875" style="1" customWidth="1"/>
    <col min="5" max="5" width="13.50390625" style="1" customWidth="1"/>
    <col min="6" max="6" width="15.50390625" style="0" customWidth="1"/>
    <col min="7" max="7" width="15.625" style="0" customWidth="1"/>
    <col min="8" max="8" width="12.375" style="0" customWidth="1"/>
    <col min="9" max="9" width="15.875" style="0" customWidth="1"/>
  </cols>
  <sheetData>
    <row r="1" spans="1:9" ht="48.75" customHeight="1">
      <c r="A1" s="313" t="s">
        <v>60</v>
      </c>
      <c r="B1" s="313"/>
      <c r="C1" s="313"/>
      <c r="D1" s="313"/>
      <c r="E1" s="313"/>
      <c r="F1" s="313"/>
      <c r="G1" s="313"/>
      <c r="H1" s="313"/>
      <c r="I1" s="313"/>
    </row>
    <row r="2" ht="12.75">
      <c r="I2" s="11" t="s">
        <v>41</v>
      </c>
    </row>
    <row r="3" spans="1:9" s="4" customFormat="1" ht="20.25" customHeight="1">
      <c r="A3" s="290" t="s">
        <v>2</v>
      </c>
      <c r="B3" s="316" t="s">
        <v>3</v>
      </c>
      <c r="C3" s="288" t="s">
        <v>143</v>
      </c>
      <c r="D3" s="288" t="s">
        <v>171</v>
      </c>
      <c r="E3" s="288" t="s">
        <v>99</v>
      </c>
      <c r="F3" s="288"/>
      <c r="G3" s="288"/>
      <c r="H3" s="288"/>
      <c r="I3" s="288"/>
    </row>
    <row r="4" spans="1:9" s="4" customFormat="1" ht="20.25" customHeight="1">
      <c r="A4" s="290"/>
      <c r="B4" s="317"/>
      <c r="C4" s="290"/>
      <c r="D4" s="288"/>
      <c r="E4" s="288" t="s">
        <v>141</v>
      </c>
      <c r="F4" s="288" t="s">
        <v>6</v>
      </c>
      <c r="G4" s="288"/>
      <c r="H4" s="288"/>
      <c r="I4" s="288" t="s">
        <v>142</v>
      </c>
    </row>
    <row r="5" spans="1:9" s="4" customFormat="1" ht="65.25" customHeight="1">
      <c r="A5" s="290"/>
      <c r="B5" s="318"/>
      <c r="C5" s="290"/>
      <c r="D5" s="288"/>
      <c r="E5" s="288"/>
      <c r="F5" s="21" t="s">
        <v>138</v>
      </c>
      <c r="G5" s="21" t="s">
        <v>139</v>
      </c>
      <c r="H5" s="21" t="s">
        <v>172</v>
      </c>
      <c r="I5" s="288"/>
    </row>
    <row r="6" spans="1:9" ht="9" customHeight="1">
      <c r="A6" s="23">
        <v>1</v>
      </c>
      <c r="B6" s="23">
        <v>2</v>
      </c>
      <c r="C6" s="23">
        <v>4</v>
      </c>
      <c r="D6" s="23">
        <v>5</v>
      </c>
      <c r="E6" s="23">
        <v>6</v>
      </c>
      <c r="F6" s="23">
        <v>7</v>
      </c>
      <c r="G6" s="23">
        <v>8</v>
      </c>
      <c r="H6" s="23">
        <v>9</v>
      </c>
      <c r="I6" s="23">
        <v>10</v>
      </c>
    </row>
    <row r="7" spans="1:9" ht="19.5" customHeight="1">
      <c r="A7" s="160" t="s">
        <v>323</v>
      </c>
      <c r="B7" s="161" t="s">
        <v>325</v>
      </c>
      <c r="C7" s="171">
        <v>25000</v>
      </c>
      <c r="D7" s="171">
        <f>E7+I7</f>
        <v>25000</v>
      </c>
      <c r="E7" s="171">
        <v>25000</v>
      </c>
      <c r="F7" s="171"/>
      <c r="G7" s="171"/>
      <c r="H7" s="171"/>
      <c r="I7" s="171"/>
    </row>
    <row r="8" spans="1:9" ht="19.5" customHeight="1">
      <c r="A8" s="165">
        <v>700</v>
      </c>
      <c r="B8" s="163">
        <v>70005</v>
      </c>
      <c r="C8" s="172">
        <v>70000</v>
      </c>
      <c r="D8" s="172">
        <f aca="true" t="shared" si="0" ref="D8:D18">E8+I8</f>
        <v>70000</v>
      </c>
      <c r="E8" s="172">
        <v>70000</v>
      </c>
      <c r="F8" s="172"/>
      <c r="G8" s="172"/>
      <c r="H8" s="172"/>
      <c r="I8" s="172"/>
    </row>
    <row r="9" spans="1:9" ht="19.5" customHeight="1">
      <c r="A9" s="165">
        <v>710</v>
      </c>
      <c r="B9" s="163">
        <v>71012</v>
      </c>
      <c r="C9" s="172">
        <v>100000</v>
      </c>
      <c r="D9" s="172">
        <f t="shared" si="0"/>
        <v>100000</v>
      </c>
      <c r="E9" s="172">
        <v>100000</v>
      </c>
      <c r="F9" s="172">
        <v>80646</v>
      </c>
      <c r="G9" s="172">
        <v>16493</v>
      </c>
      <c r="H9" s="172"/>
      <c r="I9" s="172"/>
    </row>
    <row r="10" spans="1:9" ht="19.5" customHeight="1">
      <c r="A10" s="165">
        <v>710</v>
      </c>
      <c r="B10" s="163">
        <v>71013</v>
      </c>
      <c r="C10" s="172">
        <v>119000</v>
      </c>
      <c r="D10" s="172">
        <f t="shared" si="0"/>
        <v>119000</v>
      </c>
      <c r="E10" s="172">
        <v>119000</v>
      </c>
      <c r="F10" s="172"/>
      <c r="G10" s="172"/>
      <c r="H10" s="172"/>
      <c r="I10" s="172"/>
    </row>
    <row r="11" spans="1:9" ht="19.5" customHeight="1">
      <c r="A11" s="165">
        <v>710</v>
      </c>
      <c r="B11" s="163">
        <v>71014</v>
      </c>
      <c r="C11" s="172">
        <v>25000</v>
      </c>
      <c r="D11" s="172">
        <f t="shared" si="0"/>
        <v>25000</v>
      </c>
      <c r="E11" s="172">
        <v>25000</v>
      </c>
      <c r="F11" s="172"/>
      <c r="G11" s="172"/>
      <c r="H11" s="172"/>
      <c r="I11" s="172"/>
    </row>
    <row r="12" spans="1:9" ht="19.5" customHeight="1">
      <c r="A12" s="165">
        <v>710</v>
      </c>
      <c r="B12" s="163">
        <v>71015</v>
      </c>
      <c r="C12" s="172">
        <v>245500</v>
      </c>
      <c r="D12" s="172">
        <f t="shared" si="0"/>
        <v>245500</v>
      </c>
      <c r="E12" s="172">
        <v>245500</v>
      </c>
      <c r="F12" s="172">
        <v>180830</v>
      </c>
      <c r="G12" s="172">
        <v>32170</v>
      </c>
      <c r="H12" s="172"/>
      <c r="I12" s="172"/>
    </row>
    <row r="13" spans="1:9" ht="19.5" customHeight="1">
      <c r="A13" s="165">
        <v>750</v>
      </c>
      <c r="B13" s="163">
        <v>75011</v>
      </c>
      <c r="C13" s="172">
        <v>211800</v>
      </c>
      <c r="D13" s="172">
        <f t="shared" si="0"/>
        <v>211800</v>
      </c>
      <c r="E13" s="172">
        <v>211800</v>
      </c>
      <c r="F13" s="172">
        <v>174000</v>
      </c>
      <c r="G13" s="172">
        <v>35300</v>
      </c>
      <c r="H13" s="172"/>
      <c r="I13" s="172"/>
    </row>
    <row r="14" spans="1:9" ht="19.5" customHeight="1">
      <c r="A14" s="165">
        <v>750</v>
      </c>
      <c r="B14" s="163">
        <v>75045</v>
      </c>
      <c r="C14" s="172">
        <v>27000</v>
      </c>
      <c r="D14" s="172">
        <f t="shared" si="0"/>
        <v>27000</v>
      </c>
      <c r="E14" s="172">
        <v>27000</v>
      </c>
      <c r="F14" s="172">
        <v>15200</v>
      </c>
      <c r="G14" s="172">
        <v>2800</v>
      </c>
      <c r="H14" s="172"/>
      <c r="I14" s="172"/>
    </row>
    <row r="15" spans="1:9" ht="19.5" customHeight="1">
      <c r="A15" s="165">
        <v>754</v>
      </c>
      <c r="B15" s="163">
        <v>75411</v>
      </c>
      <c r="C15" s="172">
        <v>2970000</v>
      </c>
      <c r="D15" s="172">
        <f t="shared" si="0"/>
        <v>2970000</v>
      </c>
      <c r="E15" s="172">
        <v>2770000</v>
      </c>
      <c r="F15" s="172">
        <v>2070000</v>
      </c>
      <c r="G15" s="172">
        <v>11700</v>
      </c>
      <c r="H15" s="172"/>
      <c r="I15" s="172">
        <v>200000</v>
      </c>
    </row>
    <row r="16" spans="1:9" ht="19.5" customHeight="1">
      <c r="A16" s="165">
        <v>754</v>
      </c>
      <c r="B16" s="163">
        <v>75414</v>
      </c>
      <c r="C16" s="172">
        <v>5100</v>
      </c>
      <c r="D16" s="172">
        <f t="shared" si="0"/>
        <v>5100</v>
      </c>
      <c r="E16" s="172">
        <v>5100</v>
      </c>
      <c r="F16" s="172"/>
      <c r="G16" s="172"/>
      <c r="H16" s="172"/>
      <c r="I16" s="172"/>
    </row>
    <row r="17" spans="1:9" ht="19.5" customHeight="1">
      <c r="A17" s="165">
        <v>851</v>
      </c>
      <c r="B17" s="163">
        <v>85156</v>
      </c>
      <c r="C17" s="172">
        <v>2868000</v>
      </c>
      <c r="D17" s="172">
        <f t="shared" si="0"/>
        <v>2868000</v>
      </c>
      <c r="E17" s="172">
        <v>2868000</v>
      </c>
      <c r="F17" s="172"/>
      <c r="G17" s="172"/>
      <c r="H17" s="172">
        <v>2868000</v>
      </c>
      <c r="I17" s="172"/>
    </row>
    <row r="18" spans="1:9" ht="19.5" customHeight="1">
      <c r="A18" s="165">
        <v>853</v>
      </c>
      <c r="B18" s="163">
        <v>85321</v>
      </c>
      <c r="C18" s="172">
        <v>195000</v>
      </c>
      <c r="D18" s="187">
        <f t="shared" si="0"/>
        <v>195000</v>
      </c>
      <c r="E18" s="172">
        <v>195000</v>
      </c>
      <c r="F18" s="172">
        <v>156394</v>
      </c>
      <c r="G18" s="172">
        <v>11053</v>
      </c>
      <c r="H18" s="172"/>
      <c r="I18" s="172"/>
    </row>
    <row r="19" spans="1:9" ht="19.5" customHeight="1">
      <c r="A19" s="314" t="s">
        <v>157</v>
      </c>
      <c r="B19" s="315"/>
      <c r="C19" s="188">
        <f>SUM(C7:C18)</f>
        <v>6861400</v>
      </c>
      <c r="D19" s="188">
        <f aca="true" t="shared" si="1" ref="D19:I19">SUM(D7:D18)</f>
        <v>6861400</v>
      </c>
      <c r="E19" s="188">
        <f t="shared" si="1"/>
        <v>6661400</v>
      </c>
      <c r="F19" s="188">
        <f t="shared" si="1"/>
        <v>2677070</v>
      </c>
      <c r="G19" s="188">
        <f t="shared" si="1"/>
        <v>109516</v>
      </c>
      <c r="H19" s="188">
        <f t="shared" si="1"/>
        <v>2868000</v>
      </c>
      <c r="I19" s="188">
        <f t="shared" si="1"/>
        <v>200000</v>
      </c>
    </row>
    <row r="21" ht="12.75">
      <c r="A21" s="87"/>
    </row>
  </sheetData>
  <sheetProtection/>
  <mergeCells count="10">
    <mergeCell ref="A1:I1"/>
    <mergeCell ref="E4:E5"/>
    <mergeCell ref="A19:B19"/>
    <mergeCell ref="F4:H4"/>
    <mergeCell ref="I4:I5"/>
    <mergeCell ref="E3:I3"/>
    <mergeCell ref="C3:C5"/>
    <mergeCell ref="D3:D5"/>
    <mergeCell ref="A3:A5"/>
    <mergeCell ref="B3:B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B8" sqref="B8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2.50390625" style="1" customWidth="1"/>
    <col min="4" max="4" width="13.125" style="1" customWidth="1"/>
    <col min="5" max="5" width="12.875" style="1" customWidth="1"/>
    <col min="6" max="6" width="15.875" style="1" customWidth="1"/>
    <col min="7" max="7" width="14.375" style="0" customWidth="1"/>
    <col min="8" max="8" width="12.875" style="0" customWidth="1"/>
    <col min="9" max="9" width="14.50390625" style="0" customWidth="1"/>
    <col min="10" max="74" width="8.875" style="0" customWidth="1"/>
    <col min="75" max="16384" width="9.125" style="1" customWidth="1"/>
  </cols>
  <sheetData>
    <row r="1" spans="1:9" ht="45" customHeight="1">
      <c r="A1" s="313" t="s">
        <v>233</v>
      </c>
      <c r="B1" s="313"/>
      <c r="C1" s="313"/>
      <c r="D1" s="313"/>
      <c r="E1" s="313"/>
      <c r="F1" s="313"/>
      <c r="G1" s="313"/>
      <c r="H1" s="313"/>
      <c r="I1" s="313"/>
    </row>
    <row r="2" spans="1:5" ht="15">
      <c r="A2" s="14"/>
      <c r="B2" s="14"/>
      <c r="C2" s="14"/>
      <c r="D2" s="14"/>
      <c r="E2" s="14"/>
    </row>
    <row r="3" spans="1:9" ht="13.5" customHeight="1">
      <c r="A3" s="6"/>
      <c r="B3" s="6"/>
      <c r="C3" s="6"/>
      <c r="D3" s="6"/>
      <c r="E3" s="6"/>
      <c r="I3" s="75" t="s">
        <v>41</v>
      </c>
    </row>
    <row r="4" spans="1:9" ht="20.25" customHeight="1">
      <c r="A4" s="290" t="s">
        <v>2</v>
      </c>
      <c r="B4" s="316" t="s">
        <v>3</v>
      </c>
      <c r="C4" s="288" t="s">
        <v>143</v>
      </c>
      <c r="D4" s="288" t="s">
        <v>171</v>
      </c>
      <c r="E4" s="288" t="s">
        <v>99</v>
      </c>
      <c r="F4" s="288"/>
      <c r="G4" s="288"/>
      <c r="H4" s="288"/>
      <c r="I4" s="288"/>
    </row>
    <row r="5" spans="1:9" ht="18" customHeight="1">
      <c r="A5" s="290"/>
      <c r="B5" s="317"/>
      <c r="C5" s="290"/>
      <c r="D5" s="288"/>
      <c r="E5" s="288" t="s">
        <v>141</v>
      </c>
      <c r="F5" s="288" t="s">
        <v>6</v>
      </c>
      <c r="G5" s="288"/>
      <c r="H5" s="288"/>
      <c r="I5" s="288" t="s">
        <v>142</v>
      </c>
    </row>
    <row r="6" spans="1:9" ht="69" customHeight="1">
      <c r="A6" s="290"/>
      <c r="B6" s="318"/>
      <c r="C6" s="290"/>
      <c r="D6" s="288"/>
      <c r="E6" s="288"/>
      <c r="F6" s="21" t="s">
        <v>138</v>
      </c>
      <c r="G6" s="21" t="s">
        <v>139</v>
      </c>
      <c r="H6" s="21" t="s">
        <v>172</v>
      </c>
      <c r="I6" s="288"/>
    </row>
    <row r="7" spans="1:9" ht="8.25" customHeight="1">
      <c r="A7" s="23">
        <v>1</v>
      </c>
      <c r="B7" s="23">
        <v>2</v>
      </c>
      <c r="C7" s="23">
        <v>4</v>
      </c>
      <c r="D7" s="23">
        <v>5</v>
      </c>
      <c r="E7" s="23">
        <v>6</v>
      </c>
      <c r="F7" s="23">
        <v>7</v>
      </c>
      <c r="G7" s="23">
        <v>8</v>
      </c>
      <c r="H7" s="23">
        <v>9</v>
      </c>
      <c r="I7" s="23">
        <v>10</v>
      </c>
    </row>
    <row r="8" spans="1:9" ht="19.5" customHeight="1">
      <c r="A8" s="165">
        <v>750</v>
      </c>
      <c r="B8" s="163">
        <v>75045</v>
      </c>
      <c r="C8" s="171">
        <v>5000</v>
      </c>
      <c r="D8" s="171">
        <f>E8+I8</f>
        <v>5000</v>
      </c>
      <c r="E8" s="171">
        <v>5000</v>
      </c>
      <c r="F8" s="171">
        <v>5000</v>
      </c>
      <c r="G8" s="171"/>
      <c r="H8" s="171"/>
      <c r="I8" s="171"/>
    </row>
    <row r="9" spans="1:9" ht="24.75" customHeight="1">
      <c r="A9" s="314" t="s">
        <v>157</v>
      </c>
      <c r="B9" s="315"/>
      <c r="C9" s="188">
        <f>C8</f>
        <v>5000</v>
      </c>
      <c r="D9" s="188">
        <f aca="true" t="shared" si="0" ref="D9:I9">D8</f>
        <v>5000</v>
      </c>
      <c r="E9" s="188">
        <f t="shared" si="0"/>
        <v>5000</v>
      </c>
      <c r="F9" s="188">
        <f t="shared" si="0"/>
        <v>5000</v>
      </c>
      <c r="G9" s="188">
        <f t="shared" si="0"/>
        <v>0</v>
      </c>
      <c r="H9" s="188">
        <f t="shared" si="0"/>
        <v>0</v>
      </c>
      <c r="I9" s="188">
        <f t="shared" si="0"/>
        <v>0</v>
      </c>
    </row>
    <row r="11" spans="1:6" ht="12.75">
      <c r="A11" s="87"/>
      <c r="F11"/>
    </row>
  </sheetData>
  <sheetProtection/>
  <mergeCells count="10">
    <mergeCell ref="A9:B9"/>
    <mergeCell ref="A1:I1"/>
    <mergeCell ref="D4:D6"/>
    <mergeCell ref="E4:I4"/>
    <mergeCell ref="E5:E6"/>
    <mergeCell ref="F5:H5"/>
    <mergeCell ref="I5:I6"/>
    <mergeCell ref="A4:A6"/>
    <mergeCell ref="B4:B6"/>
    <mergeCell ref="C4:C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Z16"/>
  <sheetViews>
    <sheetView zoomScalePageLayoutView="0" workbookViewId="0" topLeftCell="A4">
      <selection activeCell="A14" sqref="A14:B14"/>
    </sheetView>
  </sheetViews>
  <sheetFormatPr defaultColWidth="9.125" defaultRowHeight="12.75"/>
  <cols>
    <col min="1" max="1" width="7.375" style="1" customWidth="1"/>
    <col min="2" max="2" width="9.00390625" style="1" customWidth="1"/>
    <col min="3" max="3" width="13.125" style="1" customWidth="1"/>
    <col min="4" max="4" width="14.125" style="1" customWidth="1"/>
    <col min="5" max="5" width="14.50390625" style="1" customWidth="1"/>
    <col min="6" max="6" width="15.875" style="1" customWidth="1"/>
    <col min="7" max="7" width="14.50390625" style="0" customWidth="1"/>
    <col min="8" max="8" width="10.50390625" style="0" customWidth="1"/>
    <col min="9" max="9" width="14.50390625" style="0" customWidth="1"/>
    <col min="10" max="78" width="8.875" style="0" customWidth="1"/>
    <col min="79" max="16384" width="9.125" style="1" customWidth="1"/>
  </cols>
  <sheetData>
    <row r="1" spans="1:9" ht="45" customHeight="1">
      <c r="A1" s="313" t="s">
        <v>232</v>
      </c>
      <c r="B1" s="313"/>
      <c r="C1" s="313"/>
      <c r="D1" s="313"/>
      <c r="E1" s="313"/>
      <c r="F1" s="313"/>
      <c r="G1" s="313"/>
      <c r="H1" s="313"/>
      <c r="I1" s="313"/>
    </row>
    <row r="3" ht="12.75">
      <c r="I3" s="75" t="s">
        <v>41</v>
      </c>
    </row>
    <row r="4" spans="1:78" ht="20.25" customHeight="1">
      <c r="A4" s="290" t="s">
        <v>2</v>
      </c>
      <c r="B4" s="316" t="s">
        <v>3</v>
      </c>
      <c r="C4" s="288" t="s">
        <v>143</v>
      </c>
      <c r="D4" s="288" t="s">
        <v>171</v>
      </c>
      <c r="E4" s="288" t="s">
        <v>99</v>
      </c>
      <c r="F4" s="288"/>
      <c r="G4" s="288"/>
      <c r="H4" s="288"/>
      <c r="I4" s="288"/>
      <c r="BW4" s="1"/>
      <c r="BX4" s="1"/>
      <c r="BY4" s="1"/>
      <c r="BZ4" s="1"/>
    </row>
    <row r="5" spans="1:78" ht="18" customHeight="1">
      <c r="A5" s="290"/>
      <c r="B5" s="317"/>
      <c r="C5" s="290"/>
      <c r="D5" s="288"/>
      <c r="E5" s="288" t="s">
        <v>141</v>
      </c>
      <c r="F5" s="288" t="s">
        <v>6</v>
      </c>
      <c r="G5" s="288"/>
      <c r="H5" s="288"/>
      <c r="I5" s="288" t="s">
        <v>142</v>
      </c>
      <c r="BW5" s="1"/>
      <c r="BX5" s="1"/>
      <c r="BY5" s="1"/>
      <c r="BZ5" s="1"/>
    </row>
    <row r="6" spans="1:78" ht="69" customHeight="1">
      <c r="A6" s="290"/>
      <c r="B6" s="318"/>
      <c r="C6" s="290"/>
      <c r="D6" s="288"/>
      <c r="E6" s="288"/>
      <c r="F6" s="21" t="s">
        <v>138</v>
      </c>
      <c r="G6" s="21" t="s">
        <v>139</v>
      </c>
      <c r="H6" s="21" t="s">
        <v>140</v>
      </c>
      <c r="I6" s="288"/>
      <c r="BW6" s="1"/>
      <c r="BX6" s="1"/>
      <c r="BY6" s="1"/>
      <c r="BZ6" s="1"/>
    </row>
    <row r="7" spans="1:78" ht="8.25" customHeight="1">
      <c r="A7" s="23">
        <v>1</v>
      </c>
      <c r="B7" s="23">
        <v>2</v>
      </c>
      <c r="C7" s="23">
        <v>4</v>
      </c>
      <c r="D7" s="23">
        <v>5</v>
      </c>
      <c r="E7" s="23">
        <v>6</v>
      </c>
      <c r="F7" s="23">
        <v>7</v>
      </c>
      <c r="G7" s="23">
        <v>8</v>
      </c>
      <c r="H7" s="23">
        <v>9</v>
      </c>
      <c r="I7" s="23">
        <v>10</v>
      </c>
      <c r="BW7" s="1"/>
      <c r="BX7" s="1"/>
      <c r="BY7" s="1"/>
      <c r="BZ7" s="1"/>
    </row>
    <row r="8" spans="1:78" ht="19.5" customHeight="1">
      <c r="A8" s="165">
        <v>801</v>
      </c>
      <c r="B8" s="163">
        <v>80140</v>
      </c>
      <c r="C8" s="171">
        <v>329416</v>
      </c>
      <c r="D8" s="171">
        <f aca="true" t="shared" si="0" ref="D8:D13">E8+I8</f>
        <v>329416</v>
      </c>
      <c r="E8" s="171">
        <v>329416</v>
      </c>
      <c r="F8" s="171">
        <v>291808</v>
      </c>
      <c r="G8" s="171">
        <v>2192</v>
      </c>
      <c r="H8" s="171"/>
      <c r="I8" s="171"/>
      <c r="BW8" s="1"/>
      <c r="BX8" s="1"/>
      <c r="BY8" s="1"/>
      <c r="BZ8" s="1"/>
    </row>
    <row r="9" spans="1:78" ht="19.5" customHeight="1">
      <c r="A9" s="165">
        <v>803</v>
      </c>
      <c r="B9" s="163">
        <v>80309</v>
      </c>
      <c r="C9" s="172">
        <v>67834</v>
      </c>
      <c r="D9" s="172">
        <f t="shared" si="0"/>
        <v>67834</v>
      </c>
      <c r="E9" s="172">
        <v>67834</v>
      </c>
      <c r="F9" s="172"/>
      <c r="G9" s="172"/>
      <c r="H9" s="172"/>
      <c r="I9" s="172"/>
      <c r="BW9" s="1"/>
      <c r="BX9" s="1"/>
      <c r="BY9" s="1"/>
      <c r="BZ9" s="1"/>
    </row>
    <row r="10" spans="1:78" ht="19.5" customHeight="1">
      <c r="A10" s="165">
        <v>852</v>
      </c>
      <c r="B10" s="163">
        <v>85201</v>
      </c>
      <c r="C10" s="172">
        <v>272244</v>
      </c>
      <c r="D10" s="172">
        <f t="shared" si="0"/>
        <v>272244</v>
      </c>
      <c r="E10" s="172">
        <v>272244</v>
      </c>
      <c r="F10" s="172">
        <v>128754</v>
      </c>
      <c r="G10" s="172">
        <v>25406</v>
      </c>
      <c r="H10" s="172"/>
      <c r="I10" s="172"/>
      <c r="BW10" s="1"/>
      <c r="BX10" s="1"/>
      <c r="BY10" s="1"/>
      <c r="BZ10" s="1"/>
    </row>
    <row r="11" spans="1:78" ht="19.5" customHeight="1">
      <c r="A11" s="165">
        <v>852</v>
      </c>
      <c r="B11" s="163">
        <v>85204</v>
      </c>
      <c r="C11" s="172">
        <v>98820</v>
      </c>
      <c r="D11" s="172">
        <f t="shared" si="0"/>
        <v>98820</v>
      </c>
      <c r="E11" s="172">
        <v>98820</v>
      </c>
      <c r="F11" s="172"/>
      <c r="G11" s="172"/>
      <c r="H11" s="172"/>
      <c r="I11" s="172"/>
      <c r="BW11" s="1"/>
      <c r="BX11" s="1"/>
      <c r="BY11" s="1"/>
      <c r="BZ11" s="1"/>
    </row>
    <row r="12" spans="1:78" ht="19.5" customHeight="1">
      <c r="A12" s="165">
        <v>853</v>
      </c>
      <c r="B12" s="163">
        <v>85321</v>
      </c>
      <c r="C12" s="172">
        <v>16500</v>
      </c>
      <c r="D12" s="172">
        <f t="shared" si="0"/>
        <v>16500</v>
      </c>
      <c r="E12" s="172">
        <v>10500</v>
      </c>
      <c r="F12" s="172">
        <v>10500</v>
      </c>
      <c r="G12" s="172"/>
      <c r="H12" s="172"/>
      <c r="I12" s="172">
        <v>6000</v>
      </c>
      <c r="BW12" s="1"/>
      <c r="BX12" s="1"/>
      <c r="BY12" s="1"/>
      <c r="BZ12" s="1"/>
    </row>
    <row r="13" spans="1:78" ht="19.5" customHeight="1">
      <c r="A13" s="165">
        <v>854</v>
      </c>
      <c r="B13" s="163">
        <v>85415</v>
      </c>
      <c r="C13" s="172">
        <v>295617</v>
      </c>
      <c r="D13" s="172">
        <f t="shared" si="0"/>
        <v>295617</v>
      </c>
      <c r="E13" s="172">
        <v>295617</v>
      </c>
      <c r="F13" s="172">
        <v>1454</v>
      </c>
      <c r="G13" s="172"/>
      <c r="H13" s="172"/>
      <c r="I13" s="172"/>
      <c r="BW13" s="1"/>
      <c r="BX13" s="1"/>
      <c r="BY13" s="1"/>
      <c r="BZ13" s="1"/>
    </row>
    <row r="14" spans="1:78" ht="24.75" customHeight="1">
      <c r="A14" s="314" t="s">
        <v>157</v>
      </c>
      <c r="B14" s="315"/>
      <c r="C14" s="188">
        <f aca="true" t="shared" si="1" ref="C14:I14">SUM(C8:C13)</f>
        <v>1080431</v>
      </c>
      <c r="D14" s="188">
        <f t="shared" si="1"/>
        <v>1080431</v>
      </c>
      <c r="E14" s="188">
        <f t="shared" si="1"/>
        <v>1074431</v>
      </c>
      <c r="F14" s="188">
        <f t="shared" si="1"/>
        <v>432516</v>
      </c>
      <c r="G14" s="188">
        <f t="shared" si="1"/>
        <v>27598</v>
      </c>
      <c r="H14" s="188">
        <f t="shared" si="1"/>
        <v>0</v>
      </c>
      <c r="I14" s="188">
        <f t="shared" si="1"/>
        <v>6000</v>
      </c>
      <c r="BW14" s="1"/>
      <c r="BX14" s="1"/>
      <c r="BY14" s="1"/>
      <c r="BZ14" s="1"/>
    </row>
    <row r="16" ht="12.75">
      <c r="A16" s="87"/>
    </row>
  </sheetData>
  <sheetProtection/>
  <mergeCells count="10">
    <mergeCell ref="I5:I6"/>
    <mergeCell ref="A14:B14"/>
    <mergeCell ref="A1:I1"/>
    <mergeCell ref="A4:A6"/>
    <mergeCell ref="B4:B6"/>
    <mergeCell ref="C4:C6"/>
    <mergeCell ref="D4:D6"/>
    <mergeCell ref="E4:I4"/>
    <mergeCell ref="E5:E6"/>
    <mergeCell ref="F5:H5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Nr ............
Rady Powiatu Nowosolskiego
z dnia 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Dorota Bartkowiak</cp:lastModifiedBy>
  <cp:lastPrinted>2020-05-14T06:59:30Z</cp:lastPrinted>
  <dcterms:created xsi:type="dcterms:W3CDTF">1998-12-09T13:02:10Z</dcterms:created>
  <dcterms:modified xsi:type="dcterms:W3CDTF">2021-03-17T08:29:55Z</dcterms:modified>
  <cp:category/>
  <cp:version/>
  <cp:contentType/>
  <cp:contentStatus/>
</cp:coreProperties>
</file>