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8" windowWidth="11880" windowHeight="6816" firstSheet="7" activeTab="7"/>
  </bookViews>
  <sheets>
    <sheet name="2" sheetId="1" state="hidden" r:id="rId1"/>
    <sheet name="1" sheetId="2" state="hidden" r:id="rId2"/>
    <sheet name="3" sheetId="3" state="hidden" r:id="rId3"/>
    <sheet name="4" sheetId="4" state="hidden" r:id="rId4"/>
    <sheet name="3a" sheetId="5" state="hidden" r:id="rId5"/>
    <sheet name="5" sheetId="6" state="hidden" r:id="rId6"/>
    <sheet name="6" sheetId="7" state="hidden" r:id="rId7"/>
    <sheet name="8" sheetId="8" r:id="rId8"/>
    <sheet name="7" sheetId="9" state="hidden" r:id="rId9"/>
    <sheet name="9" sheetId="10" state="hidden" r:id="rId10"/>
    <sheet name="10" sheetId="11" state="hidden" r:id="rId11"/>
    <sheet name="11" sheetId="12" state="hidden" r:id="rId12"/>
    <sheet name="12" sheetId="13" state="hidden" r:id="rId13"/>
    <sheet name="13" sheetId="14" state="hidden" r:id="rId14"/>
    <sheet name="14" sheetId="15" state="hidden" r:id="rId15"/>
    <sheet name="dotacje przedmiotowe" sheetId="16" state="hidden" r:id="rId16"/>
    <sheet name="umowy partnerstwa" sheetId="17" state="hidden" r:id="rId17"/>
  </sheets>
  <definedNames/>
  <calcPr fullCalcOnLoad="1"/>
</workbook>
</file>

<file path=xl/sharedStrings.xml><?xml version="1.0" encoding="utf-8"?>
<sst xmlns="http://schemas.openxmlformats.org/spreadsheetml/2006/main" count="785" uniqueCount="460">
  <si>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</si>
  <si>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</si>
  <si>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</si>
  <si>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</si>
  <si>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</si>
  <si>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</si>
  <si>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</si>
  <si>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</si>
  <si>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Wydatki</t>
  </si>
  <si>
    <t>Przychody</t>
  </si>
  <si>
    <t>I.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</si>
  <si>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</si>
  <si>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</si>
  <si>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</si>
  <si>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</si>
  <si>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</si>
  <si>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</si>
  <si>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</si>
  <si>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</si>
  <si>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</si>
  <si>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</si>
  <si>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</si>
  <si>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</si>
  <si>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</si>
  <si>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</si>
  <si>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</si>
  <si>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</si>
  <si>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</si>
  <si>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</si>
  <si>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</si>
  <si>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</si>
  <si>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</si>
  <si>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</si>
  <si>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</si>
  <si>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</si>
  <si>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</si>
  <si>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</si>
  <si>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</si>
  <si>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</si>
  <si>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</si>
  <si>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</si>
  <si>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</si>
  <si>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</si>
  <si>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</si>
  <si>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</si>
  <si>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</si>
  <si>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</si>
  <si>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</si>
  <si>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</si>
  <si>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</si>
  <si>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</si>
  <si>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</si>
  <si>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</si>
  <si>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</si>
  <si>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</si>
  <si>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</si>
  <si>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</si>
  <si>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</si>
  <si>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2008 r.</t>
  </si>
  <si>
    <t>2009 r.</t>
  </si>
  <si>
    <t>Lp.</t>
  </si>
  <si>
    <t>Klasyfikacja
§</t>
  </si>
  <si>
    <t>Stan środków obrotowych na początek roku</t>
  </si>
  <si>
    <t>w tym: wpłata do budżetu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</si>
  <si>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</si>
  <si>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</si>
  <si>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</si>
  <si>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</si>
  <si>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</si>
  <si>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</si>
  <si>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2007-2009</t>
  </si>
  <si>
    <t xml:space="preserve">      4.500.000 zł,       
w tym wydatki budżetu
3.000.000 zł</t>
  </si>
  <si>
    <t>2007 - 1.500.000 zł, 
w tym wydatki budżetu 
1.000.000 zł</t>
  </si>
  <si>
    <t>2008 - 1.500.000 zł, 
w tym wydatki budżetu 
1.000.000 zł</t>
  </si>
  <si>
    <t>2009 - 1.500.000 zł, 
w tym wydatki budżetu 
1.000.000 zł</t>
  </si>
  <si>
    <t>Modernizacja ulicy Y</t>
  </si>
  <si>
    <t>Wykaz obowiązujących umów o partnerstwie publiczno-prywatnym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</si>
  <si>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</si>
  <si>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</si>
  <si>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</si>
  <si>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</si>
  <si>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</si>
  <si>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2007 r.</t>
  </si>
  <si>
    <t>Przychody*</t>
  </si>
  <si>
    <t>Nazwa jednostki
 otrzymującej dotację</t>
  </si>
  <si>
    <t>Zakres</t>
  </si>
  <si>
    <t>Dotacje przedmiotowe w 2007 r.</t>
  </si>
  <si>
    <t>Planowane wydatki</t>
  </si>
  <si>
    <t>Limity wydatków na wieloletnie programy inwestycyjne w latach 2007 - 2009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</si>
  <si>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</si>
  <si>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</si>
  <si>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</si>
  <si>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</si>
  <si>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</si>
  <si>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</si>
  <si>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</si>
  <si>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</si>
  <si>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</si>
  <si>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</si>
  <si>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</si>
  <si>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</si>
  <si>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</si>
  <si>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</si>
  <si>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</si>
  <si>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</si>
  <si>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</si>
  <si>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</si>
  <si>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</si>
  <si>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</si>
  <si>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</si>
  <si>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</si>
  <si>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</si>
  <si>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</si>
  <si>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</si>
  <si>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</si>
  <si>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</si>
  <si>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</si>
  <si>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Ogółem wydatki</t>
  </si>
  <si>
    <t>Wydatki
z tytułu poręczeń
i gwarancji</t>
  </si>
  <si>
    <t>Wynagro-
dzenia</t>
  </si>
  <si>
    <t>Gospodarki Zasobem Geodezyjnym i Kartograficznym</t>
  </si>
  <si>
    <t>Prognoza</t>
  </si>
  <si>
    <t>pożyczek</t>
  </si>
  <si>
    <t>kredytów</t>
  </si>
  <si>
    <t>obligacji</t>
  </si>
  <si>
    <t>pożyczki</t>
  </si>
  <si>
    <t>kredyty,  w tym:</t>
  </si>
  <si>
    <t>EBOiR</t>
  </si>
  <si>
    <t>Pożyczki, kredyty i obligacje na prefinansowanie</t>
  </si>
  <si>
    <t>Prognozowane dochody budżetowe</t>
  </si>
  <si>
    <t>Relacje do dochodów (w %):</t>
  </si>
  <si>
    <t>Kwota długu na dzień 31.12.2006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</si>
  <si>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</si>
  <si>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</si>
  <si>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</si>
  <si>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</si>
  <si>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</si>
  <si>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</si>
  <si>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</si>
  <si>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</si>
  <si>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</si>
  <si>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</si>
  <si>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</si>
  <si>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</si>
  <si>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</si>
  <si>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</si>
  <si>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</si>
  <si>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</si>
  <si>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</si>
  <si>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Prognozowane wydatki budżetowe</t>
  </si>
  <si>
    <t>Prognozowany wynik finansowy</t>
  </si>
  <si>
    <t>Łączne koszty finansowe</t>
  </si>
  <si>
    <t>Źródło dochodów</t>
  </si>
  <si>
    <t>Wydatki na obsługę długu</t>
  </si>
  <si>
    <t>§**</t>
  </si>
  <si>
    <t>Jednostka organizacyjna realizująca program lub koordynująca wykonanie programu</t>
  </si>
  <si>
    <t>dochody własne jst</t>
  </si>
  <si>
    <t>Nazwa zadania inwestycyjnego</t>
  </si>
  <si>
    <t>środki pochodzące
z innych  źródeł*</t>
  </si>
  <si>
    <t>z tego: 2007 r.</t>
  </si>
  <si>
    <t>*** rok 2010 do wykorzystania fakultatywnego</t>
  </si>
  <si>
    <t xml:space="preserve">§ 944 </t>
  </si>
  <si>
    <t xml:space="preserve"> oraz dochodów i wydatków dochodów własnych jednostek budżetowych na 2007 r.</t>
  </si>
  <si>
    <t>Dochody własne jednostek budżetowych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</si>
  <si>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</si>
  <si>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</si>
  <si>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</si>
  <si>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</si>
  <si>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</si>
  <si>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</si>
  <si>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</si>
  <si>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</si>
  <si>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>Rozliczenia
z budżetem
z tytułu wpłat nadwyżek środków za 2006 r.</t>
  </si>
  <si>
    <t>Przedmiot i cel umowy</t>
  </si>
  <si>
    <t>Papiery wartościowe (obligacje)</t>
  </si>
  <si>
    <t>Wykup papierów wartościowych (obligacji)</t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</si>
  <si>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</si>
  <si>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</si>
  <si>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</si>
  <si>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</si>
  <si>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</si>
  <si>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</si>
  <si>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</si>
  <si>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</si>
  <si>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</si>
  <si>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</si>
  <si>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</si>
  <si>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</si>
  <si>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</si>
  <si>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</si>
  <si>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</si>
  <si>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</si>
  <si>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</si>
  <si>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</si>
  <si>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</si>
  <si>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</si>
  <si>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</si>
  <si>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</si>
  <si>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</si>
  <si>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</si>
  <si>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</si>
  <si>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</si>
  <si>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</si>
  <si>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</si>
  <si>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</si>
  <si>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Prognoza kwoty długu i spłat na rok 2007 i lata następne</t>
  </si>
  <si>
    <t>rok budżetowy 2007 (8+9+10+11)</t>
  </si>
  <si>
    <t>z tego źródła finansowania</t>
  </si>
  <si>
    <t>Pochodne od 
wynagro-dzeń</t>
  </si>
  <si>
    <t>(** kol. 4 do wykorzystania fakultatywnego)</t>
  </si>
  <si>
    <t>środki pochodzące
 z innych  źródeł*</t>
  </si>
  <si>
    <t xml:space="preserve">*** źródła dochodów wskazanych przez Zarząd </t>
  </si>
  <si>
    <t>Plan przychodów i wydatków Powiatowego Funduszu</t>
  </si>
  <si>
    <t>Urząd Powiatu X-Firma Y</t>
  </si>
  <si>
    <t>Urząd Powiatu X-Firma X</t>
  </si>
  <si>
    <t>§ 2960 – przelewy redystrybucyjne</t>
  </si>
  <si>
    <t>§ 4210 – zakup materiałów i wyposażenia</t>
  </si>
  <si>
    <t xml:space="preserve">               za składowanie odpadów 10 %</t>
  </si>
  <si>
    <t>§ 4300 – zakup usług pozostałych</t>
  </si>
  <si>
    <t xml:space="preserve"> -   likwidacja klęsk ekologicznych</t>
  </si>
  <si>
    <t xml:space="preserve"> -   działania proekologiczne</t>
  </si>
  <si>
    <t xml:space="preserve"> -   edukacja ekologiczna</t>
  </si>
  <si>
    <t>§ 0830 – wpływy z usług</t>
  </si>
  <si>
    <t>§ 0920 – pozostałe odsetki</t>
  </si>
  <si>
    <t>§ 4260 – zakup energii</t>
  </si>
  <si>
    <t>§ 4270 – zakup usług remontowych</t>
  </si>
  <si>
    <t xml:space="preserve">§ 4430 – różne opłaty i składki </t>
  </si>
  <si>
    <t>§ 6120 – wydatki na zakupy inwestycyjne funduszy celowych</t>
  </si>
  <si>
    <t>1. 80197</t>
  </si>
  <si>
    <t>1. 60014</t>
  </si>
  <si>
    <t>2. 75411</t>
  </si>
  <si>
    <t>3. 80120</t>
  </si>
  <si>
    <t>4. 80130</t>
  </si>
  <si>
    <t>5. 85201</t>
  </si>
  <si>
    <t>6. 85202</t>
  </si>
  <si>
    <t>7. 85218</t>
  </si>
  <si>
    <t xml:space="preserve">   opłaty za udostępnienie dokumentacji przetargowej</t>
  </si>
  <si>
    <t xml:space="preserve">   darowizny</t>
  </si>
  <si>
    <t xml:space="preserve">   pozostałe odsetki</t>
  </si>
  <si>
    <t>wpływy z różnych opłat</t>
  </si>
  <si>
    <t>wpływy z usług</t>
  </si>
  <si>
    <t>wpływy z różnych dochodów</t>
  </si>
  <si>
    <t>podatek dochodowy od osób fizycznych</t>
  </si>
  <si>
    <t>podatek dochodowy od osób prawnych</t>
  </si>
  <si>
    <t>pozostałe odsetki</t>
  </si>
  <si>
    <t>Prace geodezyjno-urządzeniowe na potrzeby rolnictwa</t>
  </si>
  <si>
    <t>Gospodarka leśna</t>
  </si>
  <si>
    <t>Nadzór nad gospodarką leśną</t>
  </si>
  <si>
    <t>Drogi publiczne powiatowe</t>
  </si>
  <si>
    <t>Gospodarka gruntami i nieruchomościami</t>
  </si>
  <si>
    <t>Opracowania geodezyjne i kartograficzne</t>
  </si>
  <si>
    <t>Nadzór budowlany</t>
  </si>
  <si>
    <t>Komisje poborowe</t>
  </si>
  <si>
    <t>Obrona cywilna</t>
  </si>
  <si>
    <t>Pozostała działalność</t>
  </si>
  <si>
    <t>Obsługa papierów wartościowych, kredytów i pożyczek jednostek samorządu terytorialnego</t>
  </si>
  <si>
    <t>Rezerwy ogólne i celowe</t>
  </si>
  <si>
    <t>Szkoły podstawowe specjalne</t>
  </si>
  <si>
    <t>Gimnazja specjalne</t>
  </si>
  <si>
    <t>Licea ogólnokształcące</t>
  </si>
  <si>
    <t>Licea profilowane</t>
  </si>
  <si>
    <t>Szkoły zawodowe</t>
  </si>
  <si>
    <t>Szkoły zawodowe specjalne</t>
  </si>
  <si>
    <t>Centrum kształcenia ustawicznego i praktycznego oraz ośrodki dokształcania zawodowego</t>
  </si>
  <si>
    <t>Dokształcanie i doskonalenie nauczycieli</t>
  </si>
  <si>
    <t>Placówki opiekuńczo-wychowawcze</t>
  </si>
  <si>
    <t>Domy pomocy społecznej</t>
  </si>
  <si>
    <t>Rodziny zastępcze</t>
  </si>
  <si>
    <t>Ośrodki adopcyjno-opiekuńcze</t>
  </si>
  <si>
    <t>Rehabilitacja zawodowa i społeczna osób niepełnosprawnych</t>
  </si>
  <si>
    <t>Placówki wychowania pozaszkolnego</t>
  </si>
  <si>
    <t>Internaty i bursy szkolne</t>
  </si>
  <si>
    <t>Pozostałe zadania w zakresie kultury</t>
  </si>
  <si>
    <t>Muzea</t>
  </si>
  <si>
    <t>Zadania w zakresie kultury fizycznej i sportu</t>
  </si>
  <si>
    <t xml:space="preserve"> -   szkolenia pracowników</t>
  </si>
  <si>
    <t>wpływy z opłat za zarząd, użytkowanie i użytkowanie wieczyste nieruchomości</t>
  </si>
  <si>
    <t>dotacje celowe otrzymane z budżetu państwa na zadania bieżące z zakresu administracji rządowej oraz inne zadania zlecone ustawami realizowane przez powiat</t>
  </si>
  <si>
    <t>środki otrzymane od pozostałych jednostek zaliczanych do sektora finansów publicznych na realizację zadań bieżących jednostek zaliczanych do sektora finansów publicznych</t>
  </si>
  <si>
    <t>dochody z najmu i dzierżawy składników majątkowych Skarbu Państwa, jednostek samorządu terytorialnego lub innych jednostek zaliczanych do sektora finansów publicznych oraz innych umów o podobnym charakterze</t>
  </si>
  <si>
    <t>wpływy z opłaty komunikacyjnej</t>
  </si>
  <si>
    <t>wpływy ze sprzedaży wyrobów</t>
  </si>
  <si>
    <t>wpływy z tytułu pomocy finansowej udzielanej między jednostkami samorządu terytorialnego na dofinansowanie własnych zadań inwestycyjnych i zakupów inwestycyjnych</t>
  </si>
  <si>
    <t>dochody jednostek samorządu terytorialnego związane z realizacją zadań z zakresu administracji rządowej oraz innych zadań zleconych ustawami</t>
  </si>
  <si>
    <t>środki na dofinansowanie własnych zadań bieżących gmin (związków gmin), powiatów (związków powiatów), samorządów województw, pozyskane z innych źródeł</t>
  </si>
  <si>
    <t>dotacje celowe otrzymane z budżetu państwa na zadania bieżące realizowane przez powiat na podstawie porozumień z organami administracji rządowej</t>
  </si>
  <si>
    <t>dotacje celowe otrzymane z budżetu państwa na inwestycje i zakupy inwestycyjne z zakresu administracji rządowej oraz inne zadania zlecone ustawami realizowane przez powiat</t>
  </si>
  <si>
    <t>wpływy z tytułu pomocy finansowej udzielanej między jednostkami samorządu terytorialnego na dofinansowanie własnych zadań bieżących</t>
  </si>
  <si>
    <t>subwencje ogólne z budżetu państwa</t>
  </si>
  <si>
    <t>dotacje celowe otrzymane z powiatu na zadania bieżące realizowane na podstawie porozumień (umów) między jednostkami samorządu terytorialnego</t>
  </si>
  <si>
    <t>dotacje celowe otrzymane z budżetu państwa na realizację bieżących zadań własnych powiatu</t>
  </si>
  <si>
    <t>środki z Funduszu Pracy otrzymane przez powiat z przeznaczeniem na finansowanie kosztów wynagrodzenia i składek na ubezpieczenia społeczne pracowników powiatowego urzędu pracy</t>
  </si>
  <si>
    <t>010</t>
  </si>
  <si>
    <t>020</t>
  </si>
  <si>
    <t>01005</t>
  </si>
  <si>
    <t>02001</t>
  </si>
  <si>
    <t>0690</t>
  </si>
  <si>
    <t>0470</t>
  </si>
  <si>
    <t>0750</t>
  </si>
  <si>
    <t>0830</t>
  </si>
  <si>
    <t>0970</t>
  </si>
  <si>
    <t>0420</t>
  </si>
  <si>
    <t>0010</t>
  </si>
  <si>
    <t>0020</t>
  </si>
  <si>
    <t>0920</t>
  </si>
  <si>
    <t>0840</t>
  </si>
  <si>
    <t>02002</t>
  </si>
  <si>
    <t>Akademia Górniczo-Hutnicza w Krakowie</t>
  </si>
  <si>
    <t>dofinansowanie działalności Warsztatów Terapii Zajęciowej w Nowej Soli</t>
  </si>
  <si>
    <t>dofinansowanie działalności Ośrodka Adopcyjno-Opiekuńczego w Zielonej Górze</t>
  </si>
  <si>
    <t>pokrycie kosztów utrzymania dzieci pochodzących z terenu powiatu nowosolskiego umieszczonych w placówkach opiekuńczo-wychowawczych na terenie innych powiatów</t>
  </si>
  <si>
    <t>pokrycie kosztów utrzymania dzieci pochodzących z terenu powiatu nowosolskiego umieszczonych w rodzinach zastępczych na terenie innych powiatów</t>
  </si>
  <si>
    <t>Ośrodki dokumentacji geodezyjnej i kartograficznej</t>
  </si>
  <si>
    <t>Prace geodezyjne i kartograficzne (nieinwestycyjne)</t>
  </si>
  <si>
    <t>Urzędy wojewódzkie</t>
  </si>
  <si>
    <t>Rady powiatów</t>
  </si>
  <si>
    <t>Starostwa powiatowe</t>
  </si>
  <si>
    <t>Promocja jednostek samorządu terytorialnego</t>
  </si>
  <si>
    <t>Komendy powiatowe Państwowej Straży Pożarnej</t>
  </si>
  <si>
    <t>Rozliczenia z tytułu poręczeń i gwarancji udzielonych przez Skarb Państwa lub jednostkę samorządu terytorialnego</t>
  </si>
  <si>
    <t>Inne formy kształcenia osobno niewymienione</t>
  </si>
  <si>
    <t>Składki na ubezpieczenie zdrowotne oraz świadczenia dla osób nieobjętych obowiązkiem ubezpieczenia zdrowotnego</t>
  </si>
  <si>
    <t>Powiatowe centra pomocy rodzinie</t>
  </si>
  <si>
    <t>Jednostki specjalistycznego poradnictwa, mieszkania chronione i ośrodki interwencji kryzysowej</t>
  </si>
  <si>
    <t>Zespoły do spraw orzekania o niepełnosprawności</t>
  </si>
  <si>
    <t>Powiatowe urzędy pracy</t>
  </si>
  <si>
    <t>Specjalne ośrodki szkolno-wychowawcze</t>
  </si>
  <si>
    <t>Poradnie psychologiczno-pedagogiczne, w tym poradnie specjalistyczne</t>
  </si>
  <si>
    <t>Budowa, przebudowa i remont chodników w Gminie Nowe Miasteczko</t>
  </si>
  <si>
    <t>Budowa, przebudowa i remont chodników w Gminie Kolsko</t>
  </si>
  <si>
    <t>Starostwo Powiatowe w Nowej Soli</t>
  </si>
  <si>
    <t>Powiatowy Zarząd Dróg w Nowej Soli</t>
  </si>
  <si>
    <t>Zakup sprzętu komputerowego z oprogramowaniem</t>
  </si>
  <si>
    <t>dofinansowanie działalności stowarzyszeń w zakresie kultury fizycznej i sportu</t>
  </si>
  <si>
    <t>"Modernizacja - przebudowa ulic położonych w dzielnicy ZATORZE II w Nowej Soli"      okres realizacji 2004 - 2010</t>
  </si>
  <si>
    <t>Modernizacja - przebudowa ulic położonych w dzielnicy Zatorze II w Nowej Soli.               Okres realizacji:         2004 - 2010</t>
  </si>
  <si>
    <t>Termomodernizacja i modernizacja budynku SOSW w Nowej Soli przy ul. Arciszewskiego 13.                         Okres realizacji:           2005-2007</t>
  </si>
  <si>
    <t>Rewitalizacja ul. Szerokiej, Pl. Floriana, Al. Wolności i mostu podnoszonego na kanale Odry w Nowej Soli.                            Okres realizacji:           2007-2009</t>
  </si>
  <si>
    <t>Przebudowa ul. Zjednoczenia w Nowej Soli.                    Okres realizacji:        2005-2008</t>
  </si>
  <si>
    <t>Przebudowa Sali sportowej w ramach Centrum Rekreacyjno-Sportowego z basenem w Nowej Soli.                                    Okres realizacji:             2004-2009</t>
  </si>
  <si>
    <t>"Przebudowa Sali Sportowej w ramach Centrum Rekreacyjno-Sportowego z basenem w Nowej Soli "      okres realizacji 2004 - 2009</t>
  </si>
  <si>
    <t>Przebudowa i modernizacja Ratusza w Nowej Soli</t>
  </si>
  <si>
    <t>Klasyfikacja (dział, rozdział)</t>
  </si>
  <si>
    <t>Zakład Doskonalenia Zawodowego w Zielonej Górze</t>
  </si>
  <si>
    <t>Zobowiązania wg tytułów dłużnych: (1.1+1.2+1.3)</t>
  </si>
  <si>
    <t>Plan przychodów i wydatków gospodarstw pomocniczych</t>
  </si>
  <si>
    <t>2700</t>
  </si>
  <si>
    <r>
      <t xml:space="preserve">długu </t>
    </r>
    <r>
      <rPr>
        <sz val="10"/>
        <rFont val="Arial"/>
        <family val="2"/>
      </rPr>
      <t>(art. 170 ust. 1)         1:3</t>
    </r>
  </si>
  <si>
    <r>
      <t xml:space="preserve">długu po uwzględnieniu wyłączeń </t>
    </r>
    <r>
      <rPr>
        <sz val="10"/>
        <rFont val="Arial"/>
        <family val="2"/>
      </rPr>
      <t>(art. 170 ust. 3)
(1.1+1.2):3</t>
    </r>
  </si>
  <si>
    <t xml:space="preserve">Lubuski Regionalny Program Operacyjny </t>
  </si>
  <si>
    <t>5.Rozwój lokalny i współpraca terytorialna</t>
  </si>
  <si>
    <t>5.1. Rozwój i modernizacja lokalnej infrastruktury transportowej</t>
  </si>
  <si>
    <t>4.Poprawa jakości życia mieszkańców</t>
  </si>
  <si>
    <t>4.3 Rozwój i modernizacja infrastruktury turystycznej, kulturowej i sportowej</t>
  </si>
  <si>
    <t>Dochody budżetu powiatu na 2008 r.</t>
  </si>
  <si>
    <t>700</t>
  </si>
  <si>
    <t>70005</t>
  </si>
  <si>
    <t>0870</t>
  </si>
  <si>
    <t>wpływy ze sprzedaży składników majątkowych</t>
  </si>
  <si>
    <t>754</t>
  </si>
  <si>
    <t>75414</t>
  </si>
  <si>
    <t>6410</t>
  </si>
  <si>
    <t>80148</t>
  </si>
  <si>
    <t>852</t>
  </si>
  <si>
    <t>85203</t>
  </si>
  <si>
    <t>2110</t>
  </si>
  <si>
    <t>85218</t>
  </si>
  <si>
    <t>Plan na 2008 r.</t>
  </si>
  <si>
    <t>§ 4370 -  opłaty z tyt.zakupi usł.telekom.telefonii stacjonarnej</t>
  </si>
  <si>
    <t>§ 4410 - podróże służbowe krajowe</t>
  </si>
  <si>
    <t>§ 4740 - zakup mater.papierniczych do sprzętu drukarskiego</t>
  </si>
  <si>
    <t>§ 4750 - zakup akcesoriów komputerowych</t>
  </si>
  <si>
    <t>Wydatki budżetu powiatu na  2008 r.</t>
  </si>
  <si>
    <t>750</t>
  </si>
  <si>
    <t>Dotacje celowe na zadania własne powiatu realizowane przez podmioty należące
i nienależące do sektora finansów publicznych w 2008 r.</t>
  </si>
  <si>
    <t>Zadania inwestycyjne w 2008 r.</t>
  </si>
  <si>
    <t>bieżące</t>
  </si>
  <si>
    <t>majątkowe</t>
  </si>
  <si>
    <t>dochody</t>
  </si>
  <si>
    <t xml:space="preserve">   - zakup sprzętu komuterowego</t>
  </si>
  <si>
    <t>801</t>
  </si>
  <si>
    <t>Stołówki szkolne</t>
  </si>
  <si>
    <t>851</t>
  </si>
  <si>
    <t>85195</t>
  </si>
  <si>
    <t>Dokumentacja projektowa przebudowy mostu na ul.Wodnej w Nowej Soli</t>
  </si>
  <si>
    <t>Remont odcinka chodnika na ul.Zjednoczenia w Nowej Soli</t>
  </si>
  <si>
    <t>Budowa odcinka kanalizacji deszczowej ul.Kasprowicza w Nowej Soli</t>
  </si>
  <si>
    <t>Budowa parkingu ul.Chałubińskiego w Nowej Soli - I etap</t>
  </si>
  <si>
    <t>Dokumentacja projektowa przebudowy ul.Kosciuszki w Nowym Miasteczku</t>
  </si>
  <si>
    <t>Modernizacja - przebudowa ul.Dworcowej w Bytomiu Odrzańskim</t>
  </si>
  <si>
    <t>Modernizacja - przebudowa dróg nr 1022 F relacji Kolsko - Uscie i 1021 F relacji Jesiona - Jesionka - studium wykonalności</t>
  </si>
  <si>
    <t>Budowa, przebudowa chodników ul.Markiewiczowej w Niedoradzu - I etap</t>
  </si>
  <si>
    <t>Dokumentacja projektowa i studium wykonalności - ul.Żeromskiego w Kozuchowie</t>
  </si>
  <si>
    <t>Dokumentacja projektowa - przebudowa ul.Szeroka, Pl.Floriana i most w Nowej oli</t>
  </si>
  <si>
    <t>zakup środka transportu</t>
  </si>
  <si>
    <t>zakup cysterny do wody pitnej</t>
  </si>
  <si>
    <t>zakup projektora</t>
  </si>
  <si>
    <t>budowa nowej strażnicy - KP PSP w Nowej Soli</t>
  </si>
  <si>
    <t>wymiana okien w LO Nowa Sól</t>
  </si>
  <si>
    <t>Dokumentacja projektowa - Powiatowe Centrum Sportowe ELEKTRYK</t>
  </si>
  <si>
    <t>Adaptacja pomieszczeń w PCE na potrzeby PPP Nowa Sól</t>
  </si>
  <si>
    <t>Modernizacja przebudowa drogi nr 1052F relacji Lubieszów - Studzieniec - studium wykonalności</t>
  </si>
  <si>
    <t>Przebudowa odcinka drogi ul.Matejki w Nowej Soli - dokumentacja projektowa</t>
  </si>
  <si>
    <t>D: 700 000
LUW Gorzów Wlkp.</t>
  </si>
  <si>
    <t>D: 21 000
LUW Gorzów Wlkp.</t>
  </si>
  <si>
    <t>C: 200 000
Gmina Nowa Sól</t>
  </si>
  <si>
    <t>KP PSP Nowa Sól</t>
  </si>
  <si>
    <t>LO Nowa Sól</t>
  </si>
  <si>
    <t>600</t>
  </si>
  <si>
    <t>60014</t>
  </si>
  <si>
    <t>6298</t>
  </si>
  <si>
    <t>630</t>
  </si>
  <si>
    <t>60095</t>
  </si>
  <si>
    <t>2708</t>
  </si>
  <si>
    <t>63095</t>
  </si>
  <si>
    <t xml:space="preserve"> -   opracowanie map glebowych</t>
  </si>
  <si>
    <t xml:space="preserve">  - ekspertyzy dotyczące ochrony środowiska</t>
  </si>
  <si>
    <t>§ 6120 – wydatki  na zakupy inwestycyjne funduszy celowych</t>
  </si>
  <si>
    <t xml:space="preserve"> - zakup piaskarko-solarki dla PZD </t>
  </si>
  <si>
    <t>Dokumentacja projektowa przebudowy ul.Polnej w Kożuchowie</t>
  </si>
  <si>
    <t>Przebudowa drogi w Bielawach- I etap</t>
  </si>
  <si>
    <t>Dokumentacja projektowa  przebudowy drogi Otyń - Bobrowniki</t>
  </si>
  <si>
    <t>A: 400 000
Gmina Bytom Odrzański</t>
  </si>
  <si>
    <t>Plan 2008 - Dochody ogółem ( 6+7)</t>
  </si>
  <si>
    <t>921</t>
  </si>
  <si>
    <t>92116</t>
  </si>
  <si>
    <t>Biblioteki</t>
  </si>
  <si>
    <t>Plan
na 2008r.
(5+11)</t>
  </si>
  <si>
    <r>
      <t>rok budżetowy 2008 (</t>
    </r>
    <r>
      <rPr>
        <b/>
        <sz val="10"/>
        <rFont val="Arial CE"/>
        <family val="0"/>
      </rPr>
      <t>7+8+9+10)</t>
    </r>
  </si>
  <si>
    <t>Wydatki
ogółem
(5+9)</t>
  </si>
  <si>
    <t>Dotacje podmiotowe w 2008 r.</t>
  </si>
  <si>
    <t>dofinansowanie prowadzenia zadań biblioteki powiatowej</t>
  </si>
  <si>
    <t>dofinansowanie działalności stowarzyszeń w zakresie kultury</t>
  </si>
  <si>
    <t>pokrycie kosztów utrzymania czystości oraz zimowego utrzymania dróg powiatowych na terenie gmin</t>
  </si>
  <si>
    <t>22.</t>
  </si>
  <si>
    <t>23.</t>
  </si>
  <si>
    <t>Przychody i rozchody budżetu w 2008 r.</t>
  </si>
  <si>
    <t>Kwota
2008 r.</t>
  </si>
  <si>
    <t>środki na dofinansowanie własnych inwestycji gmin (związków gmin), powiatów (związków powiatów), samorządów województw pozyskane z innych źródeł (refundacja)</t>
  </si>
  <si>
    <t>środki na dofinansowanie własnych zadań bieżących gmin (związków gmin), powiatów (związków powiatów), samorządów województw, pozyskane z innych źródeł (refundacja)</t>
  </si>
  <si>
    <t>85403</t>
  </si>
  <si>
    <t>Ośrodki wsparcia</t>
  </si>
  <si>
    <t>B: 50 000
Gmina Otyń</t>
  </si>
  <si>
    <t>A: 400.000 zł Gmina Bytom Odrzańskil              B: 50.000 Gmina Otyń                          C:  200.000 Gmina Nowa Sól                          D: 721.000 zł LUW Gorzów Wlkp.</t>
  </si>
  <si>
    <t>85205</t>
  </si>
  <si>
    <t>Dochody i wydatki związane z realizacją zadań z zakresu administracji rządowej i innych zadań zleconych odrębnymi ustawami w 2010 r.</t>
  </si>
  <si>
    <t>752</t>
  </si>
  <si>
    <t>75212</t>
  </si>
  <si>
    <t>Wwynagrodzenia i składki od nich naliczone</t>
  </si>
  <si>
    <t>wydatki związane z realizacją ich statutowych zadań</t>
  </si>
  <si>
    <t>świadczenia na rzecz osób fizycznych</t>
  </si>
  <si>
    <t>wynagrodzenia i składki od nich naliczane</t>
  </si>
  <si>
    <t>wydatki związane z realizacją ich zadań statutowych</t>
  </si>
  <si>
    <t>Dochody i wydatki związane z realizacją zadań z zakresu administracji rządowej wykonywanych na podstawie porozumień z organami administracji rządowej-wykonanie za 2013 r.</t>
  </si>
  <si>
    <t>855</t>
  </si>
  <si>
    <t>85508</t>
  </si>
  <si>
    <t>85510</t>
  </si>
  <si>
    <t>85321</t>
  </si>
  <si>
    <t>853</t>
  </si>
  <si>
    <t>Dochody i wydatki związane z realizacją zadań wykonywanych na podstawie porozumień (umów) między jednostkami samorządu terytorialnego- wykonanie na 31.12.2019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</si>
</sst>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0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8"/>
      <name val="Arial"/>
      <family val="2"/>
    </font>
    <font>
      <i/>
      <vertAlign val="superscript"/>
      <sz val="10"/>
      <name val="Arial CE"/>
      <family val="0"/>
    </font>
    <font>
      <sz val="10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10" fillId="0" borderId="0">
      <alignment/>
      <protection/>
    </xf>
    <xf numFmtId="0" fontId="54" fillId="27" borderId="1" applyNumberForma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04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top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12" fillId="0" borderId="0" xfId="52" applyFont="1">
      <alignment/>
      <protection/>
    </xf>
    <xf numFmtId="0" fontId="13" fillId="0" borderId="10" xfId="52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 inden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indent="2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right" vertical="top" wrapText="1"/>
    </xf>
    <xf numFmtId="0" fontId="15" fillId="0" borderId="0" xfId="0" applyFont="1" applyAlignment="1">
      <alignment vertical="center"/>
    </xf>
    <xf numFmtId="0" fontId="15" fillId="0" borderId="16" xfId="0" applyFont="1" applyBorder="1" applyAlignment="1">
      <alignment horizontal="right" vertical="top" wrapText="1"/>
    </xf>
    <xf numFmtId="0" fontId="11" fillId="33" borderId="10" xfId="5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15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0" fillId="0" borderId="17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1" fillId="0" borderId="12" xfId="52" applyFont="1" applyBorder="1" applyAlignment="1">
      <alignment horizontal="center"/>
      <protection/>
    </xf>
    <xf numFmtId="0" fontId="12" fillId="0" borderId="11" xfId="52" applyFont="1" applyBorder="1">
      <alignment/>
      <protection/>
    </xf>
    <xf numFmtId="0" fontId="11" fillId="0" borderId="11" xfId="52" applyFont="1" applyBorder="1" applyAlignment="1">
      <alignment horizontal="center"/>
      <protection/>
    </xf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left" wrapText="1" indent="1"/>
    </xf>
    <xf numFmtId="0" fontId="18" fillId="0" borderId="10" xfId="0" applyFont="1" applyBorder="1" applyAlignment="1">
      <alignment wrapText="1"/>
    </xf>
    <xf numFmtId="0" fontId="15" fillId="0" borderId="10" xfId="0" applyFont="1" applyBorder="1" applyAlignment="1">
      <alignment horizontal="left" wrapText="1" indent="1"/>
    </xf>
    <xf numFmtId="0" fontId="15" fillId="0" borderId="10" xfId="0" applyFont="1" applyBorder="1" applyAlignment="1">
      <alignment horizontal="left" wrapText="1" indent="8"/>
    </xf>
    <xf numFmtId="0" fontId="15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18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5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11" fillId="0" borderId="12" xfId="52" applyFont="1" applyBorder="1">
      <alignment/>
      <protection/>
    </xf>
    <xf numFmtId="0" fontId="11" fillId="0" borderId="0" xfId="52" applyFont="1">
      <alignment/>
      <protection/>
    </xf>
    <xf numFmtId="0" fontId="11" fillId="0" borderId="11" xfId="52" applyFont="1" applyBorder="1">
      <alignment/>
      <protection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1" fillId="0" borderId="0" xfId="0" applyFont="1" applyAlignment="1">
      <alignment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23" fillId="0" borderId="0" xfId="52" applyFont="1">
      <alignment/>
      <protection/>
    </xf>
    <xf numFmtId="0" fontId="12" fillId="0" borderId="11" xfId="52" applyFont="1" applyBorder="1" applyAlignment="1">
      <alignment/>
      <protection/>
    </xf>
    <xf numFmtId="0" fontId="4" fillId="33" borderId="18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5" fillId="0" borderId="10" xfId="0" applyFont="1" applyBorder="1" applyAlignment="1">
      <alignment wrapText="1"/>
    </xf>
    <xf numFmtId="0" fontId="18" fillId="0" borderId="10" xfId="0" applyFont="1" applyBorder="1" applyAlignment="1">
      <alignment horizontal="left" vertical="center"/>
    </xf>
    <xf numFmtId="0" fontId="15" fillId="0" borderId="0" xfId="0" applyFont="1" applyAlignment="1">
      <alignment wrapText="1"/>
    </xf>
    <xf numFmtId="3" fontId="4" fillId="0" borderId="10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/>
    </xf>
    <xf numFmtId="0" fontId="0" fillId="0" borderId="20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5" fillId="0" borderId="0" xfId="0" applyFont="1" applyBorder="1" applyAlignment="1">
      <alignment horizontal="left" wrapText="1" indent="1"/>
    </xf>
    <xf numFmtId="0" fontId="18" fillId="0" borderId="19" xfId="0" applyFont="1" applyBorder="1" applyAlignment="1">
      <alignment wrapText="1"/>
    </xf>
    <xf numFmtId="3" fontId="0" fillId="0" borderId="20" xfId="0" applyNumberFormat="1" applyFont="1" applyBorder="1" applyAlignment="1">
      <alignment horizontal="right"/>
    </xf>
    <xf numFmtId="3" fontId="0" fillId="0" borderId="18" xfId="0" applyNumberFormat="1" applyFont="1" applyBorder="1" applyAlignment="1">
      <alignment horizontal="right"/>
    </xf>
    <xf numFmtId="0" fontId="4" fillId="0" borderId="21" xfId="0" applyFont="1" applyBorder="1" applyAlignment="1">
      <alignment horizontal="left" vertical="center"/>
    </xf>
    <xf numFmtId="0" fontId="18" fillId="0" borderId="21" xfId="0" applyFont="1" applyBorder="1" applyAlignment="1">
      <alignment horizontal="left" vertical="center"/>
    </xf>
    <xf numFmtId="3" fontId="15" fillId="0" borderId="20" xfId="0" applyNumberFormat="1" applyFont="1" applyBorder="1" applyAlignment="1">
      <alignment horizontal="right"/>
    </xf>
    <xf numFmtId="3" fontId="18" fillId="0" borderId="10" xfId="0" applyNumberFormat="1" applyFont="1" applyBorder="1" applyAlignment="1">
      <alignment horizontal="right" vertical="center"/>
    </xf>
    <xf numFmtId="0" fontId="15" fillId="0" borderId="19" xfId="0" applyFont="1" applyBorder="1" applyAlignment="1">
      <alignment horizontal="left" indent="2"/>
    </xf>
    <xf numFmtId="3" fontId="15" fillId="0" borderId="18" xfId="0" applyNumberFormat="1" applyFont="1" applyBorder="1" applyAlignment="1">
      <alignment horizontal="right"/>
    </xf>
    <xf numFmtId="0" fontId="15" fillId="0" borderId="0" xfId="0" applyFont="1" applyBorder="1" applyAlignment="1">
      <alignment horizontal="left" indent="2"/>
    </xf>
    <xf numFmtId="3" fontId="15" fillId="0" borderId="14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8" fillId="0" borderId="22" xfId="0" applyFont="1" applyBorder="1" applyAlignment="1">
      <alignment horizontal="left"/>
    </xf>
    <xf numFmtId="3" fontId="18" fillId="0" borderId="18" xfId="0" applyNumberFormat="1" applyFont="1" applyBorder="1" applyAlignment="1">
      <alignment horizontal="right"/>
    </xf>
    <xf numFmtId="0" fontId="18" fillId="0" borderId="23" xfId="0" applyFont="1" applyBorder="1" applyAlignment="1">
      <alignment horizontal="left"/>
    </xf>
    <xf numFmtId="3" fontId="18" fillId="0" borderId="20" xfId="0" applyNumberFormat="1" applyFont="1" applyBorder="1" applyAlignment="1">
      <alignment horizontal="right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3" fontId="0" fillId="0" borderId="11" xfId="0" applyNumberForma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left" vertical="center" indent="2"/>
    </xf>
    <xf numFmtId="3" fontId="0" fillId="0" borderId="20" xfId="0" applyNumberFormat="1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 indent="2"/>
    </xf>
    <xf numFmtId="0" fontId="0" fillId="0" borderId="17" xfId="0" applyBorder="1" applyAlignment="1">
      <alignment horizontal="left" vertical="center" indent="2"/>
    </xf>
    <xf numFmtId="3" fontId="0" fillId="0" borderId="17" xfId="0" applyNumberFormat="1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left" vertical="center" indent="2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3" fontId="4" fillId="0" borderId="12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3" fontId="4" fillId="0" borderId="14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3" fontId="15" fillId="0" borderId="14" xfId="0" applyNumberFormat="1" applyFont="1" applyBorder="1" applyAlignment="1">
      <alignment horizontal="right" vertical="center" wrapText="1"/>
    </xf>
    <xf numFmtId="3" fontId="15" fillId="0" borderId="11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/>
    </xf>
    <xf numFmtId="3" fontId="4" fillId="0" borderId="20" xfId="0" applyNumberFormat="1" applyFont="1" applyBorder="1" applyAlignment="1">
      <alignment horizontal="right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4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3" fontId="0" fillId="0" borderId="12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49" fontId="18" fillId="0" borderId="14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7" xfId="0" applyFont="1" applyBorder="1" applyAlignment="1">
      <alignment wrapText="1"/>
    </xf>
    <xf numFmtId="3" fontId="0" fillId="0" borderId="12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0" xfId="0" applyNumberFormat="1" applyFont="1" applyBorder="1" applyAlignment="1">
      <alignment vertical="center"/>
    </xf>
    <xf numFmtId="3" fontId="18" fillId="0" borderId="10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vertical="center"/>
    </xf>
    <xf numFmtId="0" fontId="0" fillId="0" borderId="14" xfId="0" applyFont="1" applyBorder="1" applyAlignment="1">
      <alignment wrapText="1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3" fontId="0" fillId="0" borderId="14" xfId="0" applyNumberFormat="1" applyBorder="1" applyAlignment="1">
      <alignment vertical="center"/>
    </xf>
    <xf numFmtId="3" fontId="2" fillId="0" borderId="10" xfId="0" applyNumberFormat="1" applyFont="1" applyBorder="1" applyAlignment="1">
      <alignment horizontal="center" vertical="center"/>
    </xf>
    <xf numFmtId="3" fontId="16" fillId="0" borderId="11" xfId="0" applyNumberFormat="1" applyFont="1" applyBorder="1" applyAlignment="1">
      <alignment horizontal="right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9" fillId="0" borderId="10" xfId="0" applyFont="1" applyBorder="1" applyAlignment="1">
      <alignment horizontal="left" wrapText="1"/>
    </xf>
    <xf numFmtId="3" fontId="12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 wrapText="1"/>
    </xf>
    <xf numFmtId="3" fontId="11" fillId="0" borderId="10" xfId="0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3" fontId="12" fillId="0" borderId="11" xfId="52" applyNumberFormat="1" applyFont="1" applyBorder="1">
      <alignment/>
      <protection/>
    </xf>
    <xf numFmtId="3" fontId="12" fillId="0" borderId="11" xfId="52" applyNumberFormat="1" applyFont="1" applyBorder="1" applyAlignment="1">
      <alignment/>
      <protection/>
    </xf>
    <xf numFmtId="3" fontId="11" fillId="0" borderId="11" xfId="52" applyNumberFormat="1" applyFont="1" applyBorder="1">
      <alignment/>
      <protection/>
    </xf>
    <xf numFmtId="3" fontId="11" fillId="0" borderId="10" xfId="52" applyNumberFormat="1" applyFont="1" applyBorder="1">
      <alignment/>
      <protection/>
    </xf>
    <xf numFmtId="3" fontId="12" fillId="0" borderId="14" xfId="52" applyNumberFormat="1" applyFont="1" applyBorder="1" applyAlignment="1">
      <alignment vertical="center"/>
      <protection/>
    </xf>
    <xf numFmtId="3" fontId="11" fillId="0" borderId="12" xfId="52" applyNumberFormat="1" applyFont="1" applyBorder="1">
      <alignment/>
      <protection/>
    </xf>
    <xf numFmtId="0" fontId="0" fillId="0" borderId="14" xfId="0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1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horizontal="right" vertical="center" wrapText="1"/>
    </xf>
    <xf numFmtId="3" fontId="15" fillId="0" borderId="10" xfId="0" applyNumberFormat="1" applyFont="1" applyBorder="1" applyAlignment="1">
      <alignment horizontal="right" vertical="top" wrapText="1"/>
    </xf>
    <xf numFmtId="3" fontId="18" fillId="0" borderId="10" xfId="0" applyNumberFormat="1" applyFont="1" applyBorder="1" applyAlignment="1">
      <alignment horizontal="right" wrapText="1"/>
    </xf>
    <xf numFmtId="3" fontId="15" fillId="0" borderId="10" xfId="0" applyNumberFormat="1" applyFont="1" applyBorder="1" applyAlignment="1">
      <alignment horizontal="right" wrapText="1"/>
    </xf>
    <xf numFmtId="3" fontId="18" fillId="0" borderId="10" xfId="0" applyNumberFormat="1" applyFont="1" applyBorder="1" applyAlignment="1">
      <alignment horizontal="right" vertical="top" wrapText="1"/>
    </xf>
    <xf numFmtId="3" fontId="18" fillId="0" borderId="10" xfId="0" applyNumberFormat="1" applyFont="1" applyBorder="1" applyAlignment="1">
      <alignment horizontal="right" vertical="center" wrapText="1"/>
    </xf>
    <xf numFmtId="0" fontId="18" fillId="0" borderId="0" xfId="0" applyFont="1" applyAlignment="1">
      <alignment horizontal="center" vertical="center"/>
    </xf>
    <xf numFmtId="10" fontId="15" fillId="0" borderId="10" xfId="0" applyNumberFormat="1" applyFont="1" applyBorder="1" applyAlignment="1">
      <alignment horizontal="center" vertical="top" wrapText="1"/>
    </xf>
    <xf numFmtId="10" fontId="18" fillId="0" borderId="10" xfId="0" applyNumberFormat="1" applyFont="1" applyBorder="1" applyAlignment="1">
      <alignment horizontal="center" vertical="top" wrapText="1"/>
    </xf>
    <xf numFmtId="3" fontId="0" fillId="0" borderId="11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justify" vertical="center" wrapText="1"/>
    </xf>
    <xf numFmtId="3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33" borderId="24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3" fontId="0" fillId="0" borderId="10" xfId="0" applyNumberFormat="1" applyFont="1" applyBorder="1" applyAlignment="1">
      <alignment vertical="center"/>
    </xf>
    <xf numFmtId="0" fontId="0" fillId="0" borderId="11" xfId="0" applyFont="1" applyBorder="1" applyAlignment="1">
      <alignment horizontal="justify" vertical="center" wrapText="1"/>
    </xf>
    <xf numFmtId="3" fontId="15" fillId="0" borderId="20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0" fontId="25" fillId="0" borderId="0" xfId="0" applyFont="1" applyAlignment="1">
      <alignment/>
    </xf>
    <xf numFmtId="3" fontId="0" fillId="0" borderId="12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4" fontId="0" fillId="0" borderId="11" xfId="0" applyNumberFormat="1" applyFont="1" applyBorder="1" applyAlignment="1">
      <alignment horizontal="right" vertical="center"/>
    </xf>
    <xf numFmtId="0" fontId="18" fillId="33" borderId="10" xfId="0" applyFont="1" applyFill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33" borderId="18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23" fillId="0" borderId="0" xfId="52" applyFont="1" applyAlignment="1">
      <alignment horizontal="left"/>
      <protection/>
    </xf>
    <xf numFmtId="0" fontId="12" fillId="0" borderId="11" xfId="52" applyFont="1" applyBorder="1" applyAlignment="1">
      <alignment horizontal="center" vertical="center"/>
      <protection/>
    </xf>
    <xf numFmtId="0" fontId="9" fillId="0" borderId="20" xfId="0" applyFont="1" applyBorder="1" applyAlignment="1">
      <alignment horizontal="center"/>
    </xf>
    <xf numFmtId="0" fontId="12" fillId="0" borderId="27" xfId="52" applyFont="1" applyBorder="1" applyAlignment="1">
      <alignment horizontal="center"/>
      <protection/>
    </xf>
    <xf numFmtId="0" fontId="12" fillId="0" borderId="28" xfId="52" applyFont="1" applyBorder="1" applyAlignment="1">
      <alignment horizontal="center"/>
      <protection/>
    </xf>
    <xf numFmtId="0" fontId="12" fillId="0" borderId="29" xfId="52" applyFont="1" applyBorder="1" applyAlignment="1">
      <alignment horizontal="center"/>
      <protection/>
    </xf>
    <xf numFmtId="0" fontId="12" fillId="0" borderId="30" xfId="52" applyFont="1" applyBorder="1" applyAlignment="1">
      <alignment horizontal="center"/>
      <protection/>
    </xf>
    <xf numFmtId="0" fontId="12" fillId="0" borderId="31" xfId="52" applyFont="1" applyBorder="1" applyAlignment="1">
      <alignment horizontal="center"/>
      <protection/>
    </xf>
    <xf numFmtId="0" fontId="12" fillId="0" borderId="32" xfId="52" applyFont="1" applyBorder="1" applyAlignment="1">
      <alignment horizontal="center"/>
      <protection/>
    </xf>
    <xf numFmtId="0" fontId="11" fillId="0" borderId="21" xfId="52" applyFont="1" applyBorder="1" applyAlignment="1">
      <alignment horizontal="center"/>
      <protection/>
    </xf>
    <xf numFmtId="0" fontId="11" fillId="0" borderId="26" xfId="52" applyFont="1" applyBorder="1" applyAlignment="1">
      <alignment horizontal="center"/>
      <protection/>
    </xf>
    <xf numFmtId="0" fontId="11" fillId="33" borderId="10" xfId="52" applyFont="1" applyFill="1" applyBorder="1" applyAlignment="1">
      <alignment horizontal="center" vertical="center" wrapText="1"/>
      <protection/>
    </xf>
    <xf numFmtId="0" fontId="11" fillId="33" borderId="10" xfId="52" applyFont="1" applyFill="1" applyBorder="1" applyAlignment="1">
      <alignment horizontal="center" vertical="center"/>
      <protection/>
    </xf>
    <xf numFmtId="0" fontId="11" fillId="0" borderId="10" xfId="52" applyFont="1" applyBorder="1" applyAlignment="1">
      <alignment horizontal="center"/>
      <protection/>
    </xf>
    <xf numFmtId="0" fontId="18" fillId="0" borderId="0" xfId="52" applyFont="1" applyAlignment="1">
      <alignment horizontal="center"/>
      <protection/>
    </xf>
    <xf numFmtId="0" fontId="11" fillId="0" borderId="33" xfId="52" applyFont="1" applyBorder="1" applyAlignment="1">
      <alignment horizontal="center"/>
      <protection/>
    </xf>
    <xf numFmtId="0" fontId="11" fillId="0" borderId="34" xfId="52" applyFont="1" applyBorder="1" applyAlignment="1">
      <alignment horizontal="center"/>
      <protection/>
    </xf>
    <xf numFmtId="0" fontId="11" fillId="0" borderId="35" xfId="52" applyFont="1" applyBorder="1" applyAlignment="1">
      <alignment horizontal="center"/>
      <protection/>
    </xf>
    <xf numFmtId="0" fontId="11" fillId="0" borderId="36" xfId="52" applyFont="1" applyBorder="1" applyAlignment="1">
      <alignment horizontal="center"/>
      <protection/>
    </xf>
    <xf numFmtId="0" fontId="1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8" fillId="33" borderId="18" xfId="0" applyFont="1" applyFill="1" applyBorder="1" applyAlignment="1">
      <alignment horizontal="center" vertical="center" wrapText="1"/>
    </xf>
    <xf numFmtId="0" fontId="18" fillId="33" borderId="24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top" wrapText="1"/>
    </xf>
    <xf numFmtId="0" fontId="15" fillId="0" borderId="24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right" vertical="top" wrapText="1"/>
    </xf>
    <xf numFmtId="0" fontId="15" fillId="0" borderId="20" xfId="0" applyFont="1" applyBorder="1" applyAlignment="1">
      <alignment horizontal="right" vertical="top" wrapText="1"/>
    </xf>
    <xf numFmtId="0" fontId="15" fillId="0" borderId="24" xfId="0" applyFont="1" applyBorder="1" applyAlignment="1">
      <alignment horizontal="right" vertical="top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1">
      <pane xSplit="3" ySplit="7" topLeftCell="D54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49" sqref="E49"/>
    </sheetView>
  </sheetViews>
  <sheetFormatPr defaultColWidth="9.00390625" defaultRowHeight="12.75"/>
  <cols>
    <col min="1" max="1" width="6.50390625" style="1" customWidth="1"/>
    <col min="2" max="2" width="8.875" style="1" bestFit="1" customWidth="1"/>
    <col min="3" max="3" width="36.375" style="1" bestFit="1" customWidth="1"/>
    <col min="4" max="7" width="11.50390625" style="1" customWidth="1"/>
    <col min="8" max="10" width="10.625" style="1" customWidth="1"/>
    <col min="11" max="11" width="11.625" style="1" customWidth="1"/>
  </cols>
  <sheetData>
    <row r="1" spans="1:11" ht="17.25">
      <c r="A1" s="238" t="s">
        <v>372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1:6" ht="17.25">
      <c r="A2" s="3"/>
      <c r="B2" s="3"/>
      <c r="C2" s="3"/>
      <c r="D2" s="3"/>
      <c r="E2" s="3"/>
      <c r="F2" s="3"/>
    </row>
    <row r="3" spans="1:11" ht="12.75">
      <c r="A3" s="55"/>
      <c r="B3" s="55"/>
      <c r="C3" s="55"/>
      <c r="D3" s="55"/>
      <c r="E3" s="55"/>
      <c r="G3" s="18"/>
      <c r="H3" s="18"/>
      <c r="I3" s="18"/>
      <c r="J3" s="18"/>
      <c r="K3" s="57" t="s">
        <v>57</v>
      </c>
    </row>
    <row r="4" spans="1:11" s="59" customFormat="1" ht="18.75" customHeight="1">
      <c r="A4" s="234" t="s">
        <v>2</v>
      </c>
      <c r="B4" s="234" t="s">
        <v>3</v>
      </c>
      <c r="C4" s="234" t="s">
        <v>17</v>
      </c>
      <c r="D4" s="234" t="s">
        <v>427</v>
      </c>
      <c r="E4" s="234" t="s">
        <v>93</v>
      </c>
      <c r="F4" s="234"/>
      <c r="G4" s="234"/>
      <c r="H4" s="234"/>
      <c r="I4" s="234"/>
      <c r="J4" s="234"/>
      <c r="K4" s="234"/>
    </row>
    <row r="5" spans="1:11" s="59" customFormat="1" ht="20.25" customHeight="1">
      <c r="A5" s="234"/>
      <c r="B5" s="234"/>
      <c r="C5" s="234"/>
      <c r="D5" s="234"/>
      <c r="E5" s="234" t="s">
        <v>37</v>
      </c>
      <c r="F5" s="234" t="s">
        <v>6</v>
      </c>
      <c r="G5" s="234"/>
      <c r="H5" s="234"/>
      <c r="I5" s="234"/>
      <c r="J5" s="234"/>
      <c r="K5" s="234" t="s">
        <v>39</v>
      </c>
    </row>
    <row r="6" spans="1:11" s="59" customFormat="1" ht="52.5">
      <c r="A6" s="234"/>
      <c r="B6" s="234"/>
      <c r="C6" s="234"/>
      <c r="D6" s="234"/>
      <c r="E6" s="234"/>
      <c r="F6" s="74" t="s">
        <v>119</v>
      </c>
      <c r="G6" s="74" t="s">
        <v>208</v>
      </c>
      <c r="H6" s="74" t="s">
        <v>116</v>
      </c>
      <c r="I6" s="74" t="s">
        <v>153</v>
      </c>
      <c r="J6" s="74" t="s">
        <v>118</v>
      </c>
      <c r="K6" s="234"/>
    </row>
    <row r="7" spans="1:11" s="59" customFormat="1" ht="6" customHeight="1">
      <c r="A7" s="149">
        <v>1</v>
      </c>
      <c r="B7" s="149">
        <v>2</v>
      </c>
      <c r="C7" s="149">
        <v>3</v>
      </c>
      <c r="D7" s="149">
        <v>4</v>
      </c>
      <c r="E7" s="149">
        <v>5</v>
      </c>
      <c r="F7" s="149">
        <v>6</v>
      </c>
      <c r="G7" s="149">
        <v>7</v>
      </c>
      <c r="H7" s="149">
        <v>8</v>
      </c>
      <c r="I7" s="149">
        <v>9</v>
      </c>
      <c r="J7" s="149">
        <v>10</v>
      </c>
      <c r="K7" s="149">
        <v>11</v>
      </c>
    </row>
    <row r="8" spans="1:11" s="59" customFormat="1" ht="26.25">
      <c r="A8" s="164" t="s">
        <v>292</v>
      </c>
      <c r="B8" s="165" t="s">
        <v>294</v>
      </c>
      <c r="C8" s="148" t="s">
        <v>245</v>
      </c>
      <c r="D8" s="150">
        <f>E8+K8</f>
        <v>30000</v>
      </c>
      <c r="E8" s="150">
        <v>30000</v>
      </c>
      <c r="F8" s="150"/>
      <c r="G8" s="150"/>
      <c r="H8" s="150"/>
      <c r="I8" s="150"/>
      <c r="J8" s="150"/>
      <c r="K8" s="150"/>
    </row>
    <row r="9" spans="1:11" s="59" customFormat="1" ht="12.75">
      <c r="A9" s="166" t="s">
        <v>293</v>
      </c>
      <c r="B9" s="167" t="s">
        <v>295</v>
      </c>
      <c r="C9" s="146" t="s">
        <v>246</v>
      </c>
      <c r="D9" s="150">
        <f aca="true" t="shared" si="0" ref="D9:D63">E9+K9</f>
        <v>162521</v>
      </c>
      <c r="E9" s="150">
        <v>162521</v>
      </c>
      <c r="F9" s="151"/>
      <c r="G9" s="151"/>
      <c r="H9" s="151"/>
      <c r="I9" s="151"/>
      <c r="J9" s="151"/>
      <c r="K9" s="151"/>
    </row>
    <row r="10" spans="1:11" s="59" customFormat="1" ht="12.75">
      <c r="A10" s="166" t="s">
        <v>293</v>
      </c>
      <c r="B10" s="167" t="s">
        <v>306</v>
      </c>
      <c r="C10" s="146" t="s">
        <v>247</v>
      </c>
      <c r="D10" s="150">
        <f t="shared" si="0"/>
        <v>25000</v>
      </c>
      <c r="E10" s="150">
        <v>25000</v>
      </c>
      <c r="F10" s="151"/>
      <c r="G10" s="151"/>
      <c r="H10" s="151"/>
      <c r="I10" s="151"/>
      <c r="J10" s="151"/>
      <c r="K10" s="151"/>
    </row>
    <row r="11" spans="1:11" s="59" customFormat="1" ht="12.75">
      <c r="A11" s="166">
        <v>600</v>
      </c>
      <c r="B11" s="167">
        <v>60014</v>
      </c>
      <c r="C11" s="146" t="s">
        <v>248</v>
      </c>
      <c r="D11" s="150">
        <f t="shared" si="0"/>
        <v>4626080</v>
      </c>
      <c r="E11" s="150">
        <v>2041080</v>
      </c>
      <c r="F11" s="151">
        <v>277000</v>
      </c>
      <c r="G11" s="151">
        <v>49480</v>
      </c>
      <c r="H11" s="151">
        <v>80000</v>
      </c>
      <c r="I11" s="151"/>
      <c r="J11" s="151"/>
      <c r="K11" s="151">
        <v>2585000</v>
      </c>
    </row>
    <row r="12" spans="1:11" s="59" customFormat="1" ht="26.25">
      <c r="A12" s="166">
        <v>700</v>
      </c>
      <c r="B12" s="167">
        <v>70005</v>
      </c>
      <c r="C12" s="146" t="s">
        <v>249</v>
      </c>
      <c r="D12" s="150">
        <f t="shared" si="0"/>
        <v>644500</v>
      </c>
      <c r="E12" s="150">
        <v>644500</v>
      </c>
      <c r="F12" s="151"/>
      <c r="G12" s="151"/>
      <c r="H12" s="151"/>
      <c r="I12" s="151"/>
      <c r="J12" s="151"/>
      <c r="K12" s="151"/>
    </row>
    <row r="13" spans="1:11" s="59" customFormat="1" ht="26.25">
      <c r="A13" s="166">
        <v>710</v>
      </c>
      <c r="B13" s="167">
        <v>71012</v>
      </c>
      <c r="C13" s="146" t="s">
        <v>312</v>
      </c>
      <c r="D13" s="150">
        <f t="shared" si="0"/>
        <v>142500</v>
      </c>
      <c r="E13" s="150">
        <v>142500</v>
      </c>
      <c r="F13" s="151">
        <v>115600</v>
      </c>
      <c r="G13" s="151">
        <v>22900</v>
      </c>
      <c r="H13" s="151"/>
      <c r="I13" s="151"/>
      <c r="J13" s="151"/>
      <c r="K13" s="151"/>
    </row>
    <row r="14" spans="1:11" s="59" customFormat="1" ht="26.25">
      <c r="A14" s="166">
        <v>710</v>
      </c>
      <c r="B14" s="167">
        <v>71013</v>
      </c>
      <c r="C14" s="146" t="s">
        <v>313</v>
      </c>
      <c r="D14" s="150">
        <f t="shared" si="0"/>
        <v>220000</v>
      </c>
      <c r="E14" s="150">
        <v>220000</v>
      </c>
      <c r="F14" s="151"/>
      <c r="G14" s="151"/>
      <c r="H14" s="151"/>
      <c r="I14" s="151"/>
      <c r="J14" s="151"/>
      <c r="K14" s="151"/>
    </row>
    <row r="15" spans="1:11" s="59" customFormat="1" ht="26.25">
      <c r="A15" s="166">
        <v>710</v>
      </c>
      <c r="B15" s="167">
        <v>71014</v>
      </c>
      <c r="C15" s="146" t="s">
        <v>250</v>
      </c>
      <c r="D15" s="150">
        <f t="shared" si="0"/>
        <v>55000</v>
      </c>
      <c r="E15" s="150">
        <v>55000</v>
      </c>
      <c r="F15" s="151"/>
      <c r="G15" s="151"/>
      <c r="H15" s="151"/>
      <c r="I15" s="151"/>
      <c r="J15" s="151"/>
      <c r="K15" s="151"/>
    </row>
    <row r="16" spans="1:11" s="59" customFormat="1" ht="12.75">
      <c r="A16" s="166">
        <v>710</v>
      </c>
      <c r="B16" s="167">
        <v>71015</v>
      </c>
      <c r="C16" s="146" t="s">
        <v>251</v>
      </c>
      <c r="D16" s="150">
        <f t="shared" si="0"/>
        <v>334000</v>
      </c>
      <c r="E16" s="150">
        <v>334000</v>
      </c>
      <c r="F16" s="151">
        <v>217700</v>
      </c>
      <c r="G16" s="151">
        <v>58000</v>
      </c>
      <c r="H16" s="182"/>
      <c r="I16" s="182"/>
      <c r="J16" s="151"/>
      <c r="K16" s="151"/>
    </row>
    <row r="17" spans="1:11" s="59" customFormat="1" ht="12.75">
      <c r="A17" s="166">
        <v>750</v>
      </c>
      <c r="B17" s="167">
        <v>75011</v>
      </c>
      <c r="C17" s="146" t="s">
        <v>314</v>
      </c>
      <c r="D17" s="150">
        <f t="shared" si="0"/>
        <v>216700</v>
      </c>
      <c r="E17" s="150">
        <v>216700</v>
      </c>
      <c r="F17" s="151">
        <v>178000</v>
      </c>
      <c r="G17" s="151">
        <v>35700</v>
      </c>
      <c r="H17" s="151"/>
      <c r="I17" s="151"/>
      <c r="J17" s="151"/>
      <c r="K17" s="151"/>
    </row>
    <row r="18" spans="1:11" s="59" customFormat="1" ht="12.75">
      <c r="A18" s="166">
        <v>750</v>
      </c>
      <c r="B18" s="167">
        <v>75019</v>
      </c>
      <c r="C18" s="146" t="s">
        <v>315</v>
      </c>
      <c r="D18" s="150">
        <f t="shared" si="0"/>
        <v>394310</v>
      </c>
      <c r="E18" s="150">
        <v>394310</v>
      </c>
      <c r="F18" s="151">
        <v>62000</v>
      </c>
      <c r="G18" s="151">
        <v>11870</v>
      </c>
      <c r="H18" s="151"/>
      <c r="I18" s="151"/>
      <c r="J18" s="151"/>
      <c r="K18" s="151"/>
    </row>
    <row r="19" spans="1:11" s="59" customFormat="1" ht="12.75">
      <c r="A19" s="166">
        <v>750</v>
      </c>
      <c r="B19" s="167">
        <v>75020</v>
      </c>
      <c r="C19" s="146" t="s">
        <v>316</v>
      </c>
      <c r="D19" s="150">
        <f t="shared" si="0"/>
        <v>5787810</v>
      </c>
      <c r="E19" s="150">
        <v>5637810</v>
      </c>
      <c r="F19" s="151">
        <v>3066000</v>
      </c>
      <c r="G19" s="151">
        <v>602810</v>
      </c>
      <c r="H19" s="151"/>
      <c r="I19" s="151"/>
      <c r="J19" s="151"/>
      <c r="K19" s="151">
        <v>150000</v>
      </c>
    </row>
    <row r="20" spans="1:11" s="59" customFormat="1" ht="12.75">
      <c r="A20" s="166">
        <v>750</v>
      </c>
      <c r="B20" s="167">
        <v>75045</v>
      </c>
      <c r="C20" s="146" t="s">
        <v>252</v>
      </c>
      <c r="D20" s="150">
        <f t="shared" si="0"/>
        <v>32000</v>
      </c>
      <c r="E20" s="150">
        <v>32000</v>
      </c>
      <c r="F20" s="151">
        <v>19300</v>
      </c>
      <c r="G20" s="151">
        <v>1450</v>
      </c>
      <c r="H20" s="151"/>
      <c r="I20" s="151"/>
      <c r="J20" s="151"/>
      <c r="K20" s="151"/>
    </row>
    <row r="21" spans="1:11" s="59" customFormat="1" ht="26.25">
      <c r="A21" s="166">
        <v>750</v>
      </c>
      <c r="B21" s="167">
        <v>75075</v>
      </c>
      <c r="C21" s="146" t="s">
        <v>317</v>
      </c>
      <c r="D21" s="150">
        <f t="shared" si="0"/>
        <v>100000</v>
      </c>
      <c r="E21" s="150">
        <v>100000</v>
      </c>
      <c r="F21" s="151"/>
      <c r="G21" s="151"/>
      <c r="H21" s="151"/>
      <c r="I21" s="151"/>
      <c r="J21" s="151"/>
      <c r="K21" s="151"/>
    </row>
    <row r="22" spans="1:11" s="59" customFormat="1" ht="26.25">
      <c r="A22" s="166">
        <v>754</v>
      </c>
      <c r="B22" s="167">
        <v>75411</v>
      </c>
      <c r="C22" s="146" t="s">
        <v>318</v>
      </c>
      <c r="D22" s="150">
        <f t="shared" si="0"/>
        <v>4084000</v>
      </c>
      <c r="E22" s="150">
        <v>3384000</v>
      </c>
      <c r="F22" s="151">
        <v>2528600</v>
      </c>
      <c r="G22" s="151">
        <v>10830</v>
      </c>
      <c r="H22" s="151"/>
      <c r="I22" s="151"/>
      <c r="J22" s="151"/>
      <c r="K22" s="151">
        <v>700000</v>
      </c>
    </row>
    <row r="23" spans="1:11" s="59" customFormat="1" ht="12.75">
      <c r="A23" s="166">
        <v>754</v>
      </c>
      <c r="B23" s="167">
        <v>75414</v>
      </c>
      <c r="C23" s="146" t="s">
        <v>253</v>
      </c>
      <c r="D23" s="150">
        <f t="shared" si="0"/>
        <v>184750</v>
      </c>
      <c r="E23" s="150">
        <v>50250</v>
      </c>
      <c r="F23" s="151"/>
      <c r="G23" s="151"/>
      <c r="H23" s="151"/>
      <c r="I23" s="151"/>
      <c r="J23" s="151"/>
      <c r="K23" s="151">
        <v>134500</v>
      </c>
    </row>
    <row r="24" spans="1:11" s="59" customFormat="1" ht="12.75">
      <c r="A24" s="166">
        <v>754</v>
      </c>
      <c r="B24" s="167">
        <v>75495</v>
      </c>
      <c r="C24" s="146" t="s">
        <v>254</v>
      </c>
      <c r="D24" s="150">
        <f t="shared" si="0"/>
        <v>5000</v>
      </c>
      <c r="E24" s="150">
        <v>5000</v>
      </c>
      <c r="F24" s="151"/>
      <c r="G24" s="151"/>
      <c r="H24" s="151"/>
      <c r="I24" s="151"/>
      <c r="J24" s="151"/>
      <c r="K24" s="151"/>
    </row>
    <row r="25" spans="1:11" s="59" customFormat="1" ht="39">
      <c r="A25" s="166">
        <v>757</v>
      </c>
      <c r="B25" s="167">
        <v>75702</v>
      </c>
      <c r="C25" s="146" t="s">
        <v>255</v>
      </c>
      <c r="D25" s="150">
        <f t="shared" si="0"/>
        <v>462009</v>
      </c>
      <c r="E25" s="150">
        <v>462009</v>
      </c>
      <c r="F25" s="151"/>
      <c r="G25" s="151"/>
      <c r="H25" s="151"/>
      <c r="I25" s="151">
        <v>462009</v>
      </c>
      <c r="J25" s="151"/>
      <c r="K25" s="151"/>
    </row>
    <row r="26" spans="1:11" s="59" customFormat="1" ht="52.5">
      <c r="A26" s="166">
        <v>757</v>
      </c>
      <c r="B26" s="167">
        <v>75704</v>
      </c>
      <c r="C26" s="146" t="s">
        <v>319</v>
      </c>
      <c r="D26" s="150">
        <f t="shared" si="0"/>
        <v>1126654</v>
      </c>
      <c r="E26" s="150">
        <v>1126654</v>
      </c>
      <c r="F26" s="151"/>
      <c r="G26" s="151"/>
      <c r="H26" s="151"/>
      <c r="I26" s="151"/>
      <c r="J26" s="151">
        <v>1126654</v>
      </c>
      <c r="K26" s="151"/>
    </row>
    <row r="27" spans="1:11" s="59" customFormat="1" ht="12.75">
      <c r="A27" s="166">
        <v>758</v>
      </c>
      <c r="B27" s="167">
        <v>75818</v>
      </c>
      <c r="C27" s="146" t="s">
        <v>256</v>
      </c>
      <c r="D27" s="150">
        <f t="shared" si="0"/>
        <v>2926464</v>
      </c>
      <c r="E27" s="150">
        <v>2926464</v>
      </c>
      <c r="F27" s="151"/>
      <c r="G27" s="151"/>
      <c r="H27" s="151"/>
      <c r="I27" s="151"/>
      <c r="J27" s="151"/>
      <c r="K27" s="151"/>
    </row>
    <row r="28" spans="1:11" s="59" customFormat="1" ht="12.75">
      <c r="A28" s="166">
        <v>801</v>
      </c>
      <c r="B28" s="167">
        <v>80102</v>
      </c>
      <c r="C28" s="146" t="s">
        <v>257</v>
      </c>
      <c r="D28" s="150">
        <f t="shared" si="0"/>
        <v>849776</v>
      </c>
      <c r="E28" s="150">
        <v>849776</v>
      </c>
      <c r="F28" s="151">
        <v>623667</v>
      </c>
      <c r="G28" s="151">
        <v>102259</v>
      </c>
      <c r="H28" s="151"/>
      <c r="I28" s="151"/>
      <c r="J28" s="151"/>
      <c r="K28" s="151"/>
    </row>
    <row r="29" spans="1:11" s="59" customFormat="1" ht="12.75">
      <c r="A29" s="166">
        <v>801</v>
      </c>
      <c r="B29" s="167">
        <v>80111</v>
      </c>
      <c r="C29" s="146" t="s">
        <v>258</v>
      </c>
      <c r="D29" s="150">
        <f t="shared" si="0"/>
        <v>584739</v>
      </c>
      <c r="E29" s="150">
        <v>584739</v>
      </c>
      <c r="F29" s="151">
        <v>436619</v>
      </c>
      <c r="G29" s="151">
        <v>71955</v>
      </c>
      <c r="H29" s="151"/>
      <c r="I29" s="151"/>
      <c r="J29" s="151"/>
      <c r="K29" s="151"/>
    </row>
    <row r="30" spans="1:11" s="59" customFormat="1" ht="12.75">
      <c r="A30" s="166">
        <v>801</v>
      </c>
      <c r="B30" s="167">
        <v>80120</v>
      </c>
      <c r="C30" s="146" t="s">
        <v>259</v>
      </c>
      <c r="D30" s="150">
        <f t="shared" si="0"/>
        <v>5215314</v>
      </c>
      <c r="E30" s="150">
        <v>4865314</v>
      </c>
      <c r="F30" s="151">
        <v>3462744</v>
      </c>
      <c r="G30" s="151">
        <v>665924</v>
      </c>
      <c r="H30" s="151"/>
      <c r="I30" s="151"/>
      <c r="J30" s="151"/>
      <c r="K30" s="151">
        <v>350000</v>
      </c>
    </row>
    <row r="31" spans="1:11" s="59" customFormat="1" ht="12.75">
      <c r="A31" s="166">
        <v>801</v>
      </c>
      <c r="B31" s="167">
        <v>80123</v>
      </c>
      <c r="C31" s="146" t="s">
        <v>260</v>
      </c>
      <c r="D31" s="150">
        <f t="shared" si="0"/>
        <v>1576815</v>
      </c>
      <c r="E31" s="150">
        <v>1576815</v>
      </c>
      <c r="F31" s="151">
        <v>1117743</v>
      </c>
      <c r="G31" s="151">
        <v>213641</v>
      </c>
      <c r="H31" s="151"/>
      <c r="I31" s="151"/>
      <c r="J31" s="151"/>
      <c r="K31" s="151"/>
    </row>
    <row r="32" spans="1:11" s="59" customFormat="1" ht="12.75">
      <c r="A32" s="166">
        <v>801</v>
      </c>
      <c r="B32" s="167">
        <v>80130</v>
      </c>
      <c r="C32" s="146" t="s">
        <v>261</v>
      </c>
      <c r="D32" s="150">
        <f t="shared" si="0"/>
        <v>9935733</v>
      </c>
      <c r="E32" s="150">
        <v>9585733</v>
      </c>
      <c r="F32" s="151">
        <v>6289789</v>
      </c>
      <c r="G32" s="151">
        <v>1306264</v>
      </c>
      <c r="H32" s="151">
        <v>40000</v>
      </c>
      <c r="I32" s="151"/>
      <c r="J32" s="151"/>
      <c r="K32" s="151">
        <v>350000</v>
      </c>
    </row>
    <row r="33" spans="1:11" s="59" customFormat="1" ht="12.75">
      <c r="A33" s="166">
        <v>801</v>
      </c>
      <c r="B33" s="167">
        <v>80134</v>
      </c>
      <c r="C33" s="146" t="s">
        <v>262</v>
      </c>
      <c r="D33" s="150">
        <f t="shared" si="0"/>
        <v>373185</v>
      </c>
      <c r="E33" s="150">
        <v>373185</v>
      </c>
      <c r="F33" s="151">
        <v>286326</v>
      </c>
      <c r="G33" s="151">
        <v>48409</v>
      </c>
      <c r="H33" s="151"/>
      <c r="I33" s="151"/>
      <c r="J33" s="151"/>
      <c r="K33" s="151"/>
    </row>
    <row r="34" spans="1:11" s="59" customFormat="1" ht="39">
      <c r="A34" s="166">
        <v>801</v>
      </c>
      <c r="B34" s="167">
        <v>80140</v>
      </c>
      <c r="C34" s="146" t="s">
        <v>263</v>
      </c>
      <c r="D34" s="150">
        <f t="shared" si="0"/>
        <v>800173</v>
      </c>
      <c r="E34" s="150">
        <v>800173</v>
      </c>
      <c r="F34" s="151">
        <v>394182</v>
      </c>
      <c r="G34" s="151">
        <v>68689</v>
      </c>
      <c r="H34" s="151"/>
      <c r="I34" s="151"/>
      <c r="J34" s="151"/>
      <c r="K34" s="151"/>
    </row>
    <row r="35" spans="1:11" s="59" customFormat="1" ht="26.25">
      <c r="A35" s="166">
        <v>801</v>
      </c>
      <c r="B35" s="167">
        <v>80144</v>
      </c>
      <c r="C35" s="146" t="s">
        <v>320</v>
      </c>
      <c r="D35" s="150">
        <f t="shared" si="0"/>
        <v>303354</v>
      </c>
      <c r="E35" s="150">
        <v>303354</v>
      </c>
      <c r="F35" s="151">
        <v>237948</v>
      </c>
      <c r="G35" s="151">
        <v>40523</v>
      </c>
      <c r="H35" s="151"/>
      <c r="I35" s="151"/>
      <c r="J35" s="151"/>
      <c r="K35" s="151"/>
    </row>
    <row r="36" spans="1:11" s="59" customFormat="1" ht="26.25">
      <c r="A36" s="166">
        <v>801</v>
      </c>
      <c r="B36" s="167">
        <v>80146</v>
      </c>
      <c r="C36" s="146" t="s">
        <v>264</v>
      </c>
      <c r="D36" s="150">
        <f t="shared" si="0"/>
        <v>107998</v>
      </c>
      <c r="E36" s="150">
        <v>107998</v>
      </c>
      <c r="F36" s="151"/>
      <c r="G36" s="151"/>
      <c r="H36" s="151"/>
      <c r="I36" s="151"/>
      <c r="J36" s="151"/>
      <c r="K36" s="151"/>
    </row>
    <row r="37" spans="1:11" s="59" customFormat="1" ht="12.75">
      <c r="A37" s="166" t="s">
        <v>380</v>
      </c>
      <c r="B37" s="167" t="s">
        <v>362</v>
      </c>
      <c r="C37" s="146" t="s">
        <v>381</v>
      </c>
      <c r="D37" s="150">
        <f t="shared" si="0"/>
        <v>720166</v>
      </c>
      <c r="E37" s="150">
        <v>720166</v>
      </c>
      <c r="F37" s="151">
        <v>194272</v>
      </c>
      <c r="G37" s="151">
        <v>36510</v>
      </c>
      <c r="H37" s="151"/>
      <c r="I37" s="151"/>
      <c r="J37" s="151"/>
      <c r="K37" s="151"/>
    </row>
    <row r="38" spans="1:11" s="59" customFormat="1" ht="12.75">
      <c r="A38" s="166">
        <v>801</v>
      </c>
      <c r="B38" s="167">
        <v>80195</v>
      </c>
      <c r="C38" s="146" t="s">
        <v>254</v>
      </c>
      <c r="D38" s="150">
        <f t="shared" si="0"/>
        <v>433225</v>
      </c>
      <c r="E38" s="150">
        <v>433225</v>
      </c>
      <c r="F38" s="151"/>
      <c r="G38" s="151"/>
      <c r="H38" s="151"/>
      <c r="I38" s="151"/>
      <c r="J38" s="151"/>
      <c r="K38" s="151"/>
    </row>
    <row r="39" spans="1:11" s="59" customFormat="1" ht="12.75">
      <c r="A39" s="166">
        <v>803</v>
      </c>
      <c r="B39" s="167">
        <v>80395</v>
      </c>
      <c r="C39" s="146" t="s">
        <v>254</v>
      </c>
      <c r="D39" s="150">
        <f t="shared" si="0"/>
        <v>40000</v>
      </c>
      <c r="E39" s="150">
        <v>40000</v>
      </c>
      <c r="F39" s="151"/>
      <c r="G39" s="151"/>
      <c r="H39" s="151">
        <v>40000</v>
      </c>
      <c r="I39" s="151"/>
      <c r="J39" s="151"/>
      <c r="K39" s="151"/>
    </row>
    <row r="40" spans="1:11" s="59" customFormat="1" ht="52.5">
      <c r="A40" s="166">
        <v>851</v>
      </c>
      <c r="B40" s="167">
        <v>85156</v>
      </c>
      <c r="C40" s="146" t="s">
        <v>321</v>
      </c>
      <c r="D40" s="150">
        <f t="shared" si="0"/>
        <v>2807800</v>
      </c>
      <c r="E40" s="150">
        <v>2807800</v>
      </c>
      <c r="F40" s="151"/>
      <c r="G40" s="151"/>
      <c r="H40" s="151"/>
      <c r="I40" s="151"/>
      <c r="J40" s="151"/>
      <c r="K40" s="151"/>
    </row>
    <row r="41" spans="1:11" s="59" customFormat="1" ht="12.75">
      <c r="A41" s="166" t="s">
        <v>382</v>
      </c>
      <c r="B41" s="167" t="s">
        <v>383</v>
      </c>
      <c r="C41" s="146" t="s">
        <v>254</v>
      </c>
      <c r="D41" s="150">
        <f t="shared" si="0"/>
        <v>100000</v>
      </c>
      <c r="E41" s="150">
        <v>100000</v>
      </c>
      <c r="F41" s="151"/>
      <c r="G41" s="151"/>
      <c r="H41" s="151"/>
      <c r="I41" s="151"/>
      <c r="J41" s="151"/>
      <c r="K41" s="151"/>
    </row>
    <row r="42" spans="1:11" s="59" customFormat="1" ht="12.75">
      <c r="A42" s="166">
        <v>852</v>
      </c>
      <c r="B42" s="167">
        <v>85201</v>
      </c>
      <c r="C42" s="146" t="s">
        <v>265</v>
      </c>
      <c r="D42" s="150">
        <f t="shared" si="0"/>
        <v>3517525</v>
      </c>
      <c r="E42" s="150">
        <v>3517525</v>
      </c>
      <c r="F42" s="151">
        <v>780014</v>
      </c>
      <c r="G42" s="151">
        <v>154387</v>
      </c>
      <c r="H42" s="151">
        <v>1870213</v>
      </c>
      <c r="I42" s="151"/>
      <c r="J42" s="151"/>
      <c r="K42" s="151"/>
    </row>
    <row r="43" spans="1:11" s="59" customFormat="1" ht="12.75">
      <c r="A43" s="166">
        <v>852</v>
      </c>
      <c r="B43" s="159">
        <v>85202</v>
      </c>
      <c r="C43" s="147" t="s">
        <v>266</v>
      </c>
      <c r="D43" s="150">
        <f t="shared" si="0"/>
        <v>2777550</v>
      </c>
      <c r="E43" s="150">
        <v>2777550</v>
      </c>
      <c r="F43" s="151">
        <v>1643190</v>
      </c>
      <c r="G43" s="151">
        <v>296700</v>
      </c>
      <c r="H43" s="151"/>
      <c r="I43" s="151"/>
      <c r="J43" s="151"/>
      <c r="K43" s="151"/>
    </row>
    <row r="44" spans="1:11" s="59" customFormat="1" ht="12.75">
      <c r="A44" s="166" t="s">
        <v>363</v>
      </c>
      <c r="B44" s="159" t="s">
        <v>364</v>
      </c>
      <c r="C44" s="147" t="s">
        <v>441</v>
      </c>
      <c r="D44" s="150">
        <f t="shared" si="0"/>
        <v>7500</v>
      </c>
      <c r="E44" s="150">
        <v>7500</v>
      </c>
      <c r="F44" s="151"/>
      <c r="G44" s="151"/>
      <c r="H44" s="151"/>
      <c r="I44" s="151"/>
      <c r="J44" s="151"/>
      <c r="K44" s="151"/>
    </row>
    <row r="45" spans="1:11" s="59" customFormat="1" ht="12.75">
      <c r="A45" s="166">
        <v>852</v>
      </c>
      <c r="B45" s="167">
        <v>85204</v>
      </c>
      <c r="C45" s="146" t="s">
        <v>267</v>
      </c>
      <c r="D45" s="150">
        <f t="shared" si="0"/>
        <v>2723086</v>
      </c>
      <c r="E45" s="150">
        <v>2723086</v>
      </c>
      <c r="F45" s="151">
        <v>110679</v>
      </c>
      <c r="G45" s="151">
        <v>22335</v>
      </c>
      <c r="H45" s="151">
        <v>380457</v>
      </c>
      <c r="I45" s="151"/>
      <c r="J45" s="151"/>
      <c r="K45" s="151"/>
    </row>
    <row r="46" spans="1:11" s="59" customFormat="1" ht="12.75">
      <c r="A46" s="166">
        <v>852</v>
      </c>
      <c r="B46" s="167">
        <v>85218</v>
      </c>
      <c r="C46" s="146" t="s">
        <v>322</v>
      </c>
      <c r="D46" s="150">
        <f t="shared" si="0"/>
        <v>618096</v>
      </c>
      <c r="E46" s="150">
        <v>618096</v>
      </c>
      <c r="F46" s="151">
        <v>366002</v>
      </c>
      <c r="G46" s="151">
        <v>65365</v>
      </c>
      <c r="H46" s="151"/>
      <c r="I46" s="151"/>
      <c r="J46" s="151"/>
      <c r="K46" s="151"/>
    </row>
    <row r="47" spans="1:11" s="59" customFormat="1" ht="39">
      <c r="A47" s="166">
        <v>852</v>
      </c>
      <c r="B47" s="167">
        <v>85220</v>
      </c>
      <c r="C47" s="146" t="s">
        <v>323</v>
      </c>
      <c r="D47" s="150">
        <f t="shared" si="0"/>
        <v>1100</v>
      </c>
      <c r="E47" s="150">
        <v>1100</v>
      </c>
      <c r="F47" s="151"/>
      <c r="G47" s="151"/>
      <c r="H47" s="151"/>
      <c r="I47" s="151"/>
      <c r="J47" s="151"/>
      <c r="K47" s="151"/>
    </row>
    <row r="48" spans="1:11" s="59" customFormat="1" ht="12.75">
      <c r="A48" s="166">
        <v>852</v>
      </c>
      <c r="B48" s="167">
        <v>85226</v>
      </c>
      <c r="C48" s="146" t="s">
        <v>268</v>
      </c>
      <c r="D48" s="226">
        <f t="shared" si="0"/>
        <v>31911</v>
      </c>
      <c r="E48" s="226">
        <v>31911</v>
      </c>
      <c r="F48" s="151"/>
      <c r="G48" s="151"/>
      <c r="H48" s="151">
        <v>31911</v>
      </c>
      <c r="I48" s="151"/>
      <c r="J48" s="151"/>
      <c r="K48" s="151"/>
    </row>
    <row r="49" spans="1:11" s="59" customFormat="1" ht="26.25">
      <c r="A49" s="166">
        <v>852</v>
      </c>
      <c r="B49" s="167">
        <v>85233</v>
      </c>
      <c r="C49" s="146" t="s">
        <v>264</v>
      </c>
      <c r="D49" s="205">
        <f t="shared" si="0"/>
        <v>4302</v>
      </c>
      <c r="E49" s="205">
        <v>4302</v>
      </c>
      <c r="F49" s="151"/>
      <c r="G49" s="151"/>
      <c r="H49" s="151"/>
      <c r="I49" s="151"/>
      <c r="J49" s="151"/>
      <c r="K49" s="151"/>
    </row>
    <row r="50" spans="1:11" s="59" customFormat="1" ht="12.75">
      <c r="A50" s="166">
        <v>852</v>
      </c>
      <c r="B50" s="167">
        <v>85295</v>
      </c>
      <c r="C50" s="146" t="s">
        <v>254</v>
      </c>
      <c r="D50" s="150">
        <f t="shared" si="0"/>
        <v>4552</v>
      </c>
      <c r="E50" s="150">
        <v>4552</v>
      </c>
      <c r="F50" s="151"/>
      <c r="G50" s="151"/>
      <c r="H50" s="151"/>
      <c r="I50" s="151"/>
      <c r="J50" s="151"/>
      <c r="K50" s="151"/>
    </row>
    <row r="51" spans="1:11" s="59" customFormat="1" ht="26.25">
      <c r="A51" s="166">
        <v>853</v>
      </c>
      <c r="B51" s="167">
        <v>85311</v>
      </c>
      <c r="C51" s="146" t="s">
        <v>269</v>
      </c>
      <c r="D51" s="150">
        <f t="shared" si="0"/>
        <v>74522</v>
      </c>
      <c r="E51" s="150">
        <v>74522</v>
      </c>
      <c r="F51" s="151"/>
      <c r="G51" s="151"/>
      <c r="H51" s="151">
        <v>74522</v>
      </c>
      <c r="I51" s="151"/>
      <c r="J51" s="151"/>
      <c r="K51" s="151"/>
    </row>
    <row r="52" spans="1:11" s="59" customFormat="1" ht="26.25">
      <c r="A52" s="166">
        <v>853</v>
      </c>
      <c r="B52" s="167">
        <v>85321</v>
      </c>
      <c r="C52" s="146" t="s">
        <v>324</v>
      </c>
      <c r="D52" s="150">
        <f t="shared" si="0"/>
        <v>216500</v>
      </c>
      <c r="E52" s="150">
        <v>216500</v>
      </c>
      <c r="F52" s="151">
        <v>163736</v>
      </c>
      <c r="G52" s="151">
        <v>9477</v>
      </c>
      <c r="H52" s="151"/>
      <c r="I52" s="151"/>
      <c r="J52" s="151"/>
      <c r="K52" s="151"/>
    </row>
    <row r="53" spans="1:11" s="59" customFormat="1" ht="12.75">
      <c r="A53" s="166">
        <v>853</v>
      </c>
      <c r="B53" s="167">
        <v>85333</v>
      </c>
      <c r="C53" s="146" t="s">
        <v>325</v>
      </c>
      <c r="D53" s="150">
        <f t="shared" si="0"/>
        <v>2067883</v>
      </c>
      <c r="E53" s="150">
        <v>2067883</v>
      </c>
      <c r="F53" s="151">
        <v>1568031</v>
      </c>
      <c r="G53" s="151">
        <v>272009</v>
      </c>
      <c r="H53" s="151"/>
      <c r="I53" s="151"/>
      <c r="J53" s="151"/>
      <c r="K53" s="151"/>
    </row>
    <row r="54" spans="1:11" s="59" customFormat="1" ht="26.25">
      <c r="A54" s="166">
        <v>854</v>
      </c>
      <c r="B54" s="167">
        <v>85403</v>
      </c>
      <c r="C54" s="146" t="s">
        <v>326</v>
      </c>
      <c r="D54" s="150">
        <f t="shared" si="0"/>
        <v>822892</v>
      </c>
      <c r="E54" s="150">
        <v>822892</v>
      </c>
      <c r="F54" s="151">
        <v>435996</v>
      </c>
      <c r="G54" s="151">
        <v>67620</v>
      </c>
      <c r="H54" s="151"/>
      <c r="I54" s="151"/>
      <c r="J54" s="151"/>
      <c r="K54" s="151"/>
    </row>
    <row r="55" spans="1:11" s="59" customFormat="1" ht="39">
      <c r="A55" s="166">
        <v>854</v>
      </c>
      <c r="B55" s="167">
        <v>85406</v>
      </c>
      <c r="C55" s="146" t="s">
        <v>327</v>
      </c>
      <c r="D55" s="150">
        <f t="shared" si="0"/>
        <v>2219592</v>
      </c>
      <c r="E55" s="150">
        <v>1019592</v>
      </c>
      <c r="F55" s="151">
        <v>735781</v>
      </c>
      <c r="G55" s="151">
        <v>138300</v>
      </c>
      <c r="H55" s="151"/>
      <c r="I55" s="151"/>
      <c r="J55" s="151"/>
      <c r="K55" s="151">
        <v>1200000</v>
      </c>
    </row>
    <row r="56" spans="1:11" s="59" customFormat="1" ht="12.75">
      <c r="A56" s="166">
        <v>854</v>
      </c>
      <c r="B56" s="167">
        <v>85407</v>
      </c>
      <c r="C56" s="146" t="s">
        <v>270</v>
      </c>
      <c r="D56" s="150">
        <f t="shared" si="0"/>
        <v>30000</v>
      </c>
      <c r="E56" s="150">
        <v>30000</v>
      </c>
      <c r="F56" s="151"/>
      <c r="G56" s="151"/>
      <c r="H56" s="151">
        <v>30000</v>
      </c>
      <c r="I56" s="151"/>
      <c r="J56" s="151"/>
      <c r="K56" s="151"/>
    </row>
    <row r="57" spans="1:11" s="59" customFormat="1" ht="12.75">
      <c r="A57" s="166">
        <v>854</v>
      </c>
      <c r="B57" s="167">
        <v>85410</v>
      </c>
      <c r="C57" s="146" t="s">
        <v>271</v>
      </c>
      <c r="D57" s="150">
        <f t="shared" si="0"/>
        <v>505092</v>
      </c>
      <c r="E57" s="150">
        <v>505092</v>
      </c>
      <c r="F57" s="151">
        <v>310635</v>
      </c>
      <c r="G57" s="151">
        <v>60672</v>
      </c>
      <c r="H57" s="151"/>
      <c r="I57" s="151"/>
      <c r="J57" s="151"/>
      <c r="K57" s="151"/>
    </row>
    <row r="58" spans="1:11" s="59" customFormat="1" ht="26.25">
      <c r="A58" s="166">
        <v>854</v>
      </c>
      <c r="B58" s="167">
        <v>85446</v>
      </c>
      <c r="C58" s="146" t="s">
        <v>264</v>
      </c>
      <c r="D58" s="150">
        <f t="shared" si="0"/>
        <v>9923</v>
      </c>
      <c r="E58" s="150">
        <v>9923</v>
      </c>
      <c r="F58" s="151"/>
      <c r="G58" s="151"/>
      <c r="H58" s="151"/>
      <c r="I58" s="151"/>
      <c r="J58" s="151"/>
      <c r="K58" s="151"/>
    </row>
    <row r="59" spans="1:11" s="59" customFormat="1" ht="12.75">
      <c r="A59" s="166">
        <v>854</v>
      </c>
      <c r="B59" s="167">
        <v>85495</v>
      </c>
      <c r="C59" s="146" t="s">
        <v>254</v>
      </c>
      <c r="D59" s="150">
        <f t="shared" si="0"/>
        <v>22109</v>
      </c>
      <c r="E59" s="150">
        <v>22109</v>
      </c>
      <c r="F59" s="151"/>
      <c r="G59" s="151"/>
      <c r="H59" s="151"/>
      <c r="I59" s="151"/>
      <c r="J59" s="151"/>
      <c r="K59" s="151"/>
    </row>
    <row r="60" spans="1:11" s="59" customFormat="1" ht="12.75">
      <c r="A60" s="166">
        <v>921</v>
      </c>
      <c r="B60" s="167">
        <v>92105</v>
      </c>
      <c r="C60" s="146" t="s">
        <v>272</v>
      </c>
      <c r="D60" s="150">
        <f t="shared" si="0"/>
        <v>50000</v>
      </c>
      <c r="E60" s="150">
        <v>50000</v>
      </c>
      <c r="F60" s="151"/>
      <c r="G60" s="151"/>
      <c r="H60" s="151">
        <v>50000</v>
      </c>
      <c r="I60" s="151"/>
      <c r="J60" s="151"/>
      <c r="K60" s="151"/>
    </row>
    <row r="61" spans="1:11" s="59" customFormat="1" ht="12.75">
      <c r="A61" s="166" t="s">
        <v>424</v>
      </c>
      <c r="B61" s="167" t="s">
        <v>425</v>
      </c>
      <c r="C61" s="146" t="s">
        <v>426</v>
      </c>
      <c r="D61" s="150">
        <f t="shared" si="0"/>
        <v>40000</v>
      </c>
      <c r="E61" s="150">
        <v>40000</v>
      </c>
      <c r="F61" s="151"/>
      <c r="G61" s="151"/>
      <c r="H61" s="151">
        <v>40000</v>
      </c>
      <c r="I61" s="151"/>
      <c r="J61" s="151"/>
      <c r="K61" s="151"/>
    </row>
    <row r="62" spans="1:11" s="59" customFormat="1" ht="12.75">
      <c r="A62" s="166">
        <v>921</v>
      </c>
      <c r="B62" s="167">
        <v>92118</v>
      </c>
      <c r="C62" s="146" t="s">
        <v>273</v>
      </c>
      <c r="D62" s="150">
        <f t="shared" si="0"/>
        <v>3000</v>
      </c>
      <c r="E62" s="150">
        <v>3000</v>
      </c>
      <c r="F62" s="151"/>
      <c r="G62" s="151"/>
      <c r="H62" s="151">
        <v>3000</v>
      </c>
      <c r="I62" s="151"/>
      <c r="J62" s="151"/>
      <c r="K62" s="151"/>
    </row>
    <row r="63" spans="1:11" s="59" customFormat="1" ht="26.25">
      <c r="A63" s="166">
        <v>926</v>
      </c>
      <c r="B63" s="167">
        <v>92605</v>
      </c>
      <c r="C63" s="146" t="s">
        <v>274</v>
      </c>
      <c r="D63" s="150">
        <f t="shared" si="0"/>
        <v>150000</v>
      </c>
      <c r="E63" s="150">
        <v>150000</v>
      </c>
      <c r="F63" s="151"/>
      <c r="G63" s="151"/>
      <c r="H63" s="151">
        <v>150000</v>
      </c>
      <c r="I63" s="151"/>
      <c r="J63" s="151"/>
      <c r="K63" s="151"/>
    </row>
    <row r="64" spans="1:11" s="60" customFormat="1" ht="24.75" customHeight="1">
      <c r="A64" s="235" t="s">
        <v>117</v>
      </c>
      <c r="B64" s="236"/>
      <c r="C64" s="237"/>
      <c r="D64" s="175">
        <f aca="true" t="shared" si="1" ref="D64:K64">SUM(D8:D63)</f>
        <v>61304711</v>
      </c>
      <c r="E64" s="175">
        <f t="shared" si="1"/>
        <v>55835211</v>
      </c>
      <c r="F64" s="175">
        <f t="shared" si="1"/>
        <v>25621554</v>
      </c>
      <c r="G64" s="175">
        <f t="shared" si="1"/>
        <v>4434079</v>
      </c>
      <c r="H64" s="175">
        <f t="shared" si="1"/>
        <v>2790103</v>
      </c>
      <c r="I64" s="175">
        <f t="shared" si="1"/>
        <v>462009</v>
      </c>
      <c r="J64" s="175">
        <f t="shared" si="1"/>
        <v>1126654</v>
      </c>
      <c r="K64" s="175">
        <f t="shared" si="1"/>
        <v>5469500</v>
      </c>
    </row>
    <row r="66" ht="12.75">
      <c r="A66" s="87"/>
    </row>
  </sheetData>
  <sheetProtection/>
  <mergeCells count="10">
    <mergeCell ref="K5:K6"/>
    <mergeCell ref="A64:C64"/>
    <mergeCell ref="A1:K1"/>
    <mergeCell ref="D4:D6"/>
    <mergeCell ref="A4:A6"/>
    <mergeCell ref="C4:C6"/>
    <mergeCell ref="B4:B6"/>
    <mergeCell ref="E4:K4"/>
    <mergeCell ref="F5:J5"/>
    <mergeCell ref="E5:E6"/>
  </mergeCells>
  <printOptions horizontalCentered="1"/>
  <pageMargins left="0.3937007874015748" right="0.3937007874015748" top="1.51" bottom="0.7874015748031497" header="0.5118110236220472" footer="0.5118110236220472"/>
  <pageSetup horizontalDpi="600" verticalDpi="600" orientation="landscape" paperSize="9" scale="90" r:id="rId1"/>
  <headerFooter alignWithMargins="0">
    <oddHeader>&amp;RZałącznik nr 2 do Uchwały nr XV/71/2007 Rady Powiatu Nowosolskiego z dnia 28 grudnia 2007r.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.625" style="0" customWidth="1"/>
    <col min="2" max="2" width="35.375" style="0" customWidth="1"/>
    <col min="3" max="3" width="14.125" style="0" customWidth="1"/>
    <col min="4" max="4" width="10.625" style="0" customWidth="1"/>
    <col min="5" max="5" width="10.375" style="0" customWidth="1"/>
    <col min="6" max="6" width="8.625" style="0" customWidth="1"/>
    <col min="7" max="7" width="10.875" style="0" customWidth="1"/>
    <col min="8" max="8" width="9.625" style="0" customWidth="1"/>
    <col min="9" max="9" width="10.50390625" style="0" bestFit="1" customWidth="1"/>
    <col min="10" max="10" width="14.125" style="0" customWidth="1"/>
    <col min="11" max="11" width="13.50390625" style="0" customWidth="1"/>
  </cols>
  <sheetData>
    <row r="1" spans="1:10" ht="16.5">
      <c r="A1" s="279" t="s">
        <v>345</v>
      </c>
      <c r="B1" s="279"/>
      <c r="C1" s="279"/>
      <c r="D1" s="279"/>
      <c r="E1" s="279"/>
      <c r="F1" s="279"/>
      <c r="G1" s="279"/>
      <c r="H1" s="279"/>
      <c r="I1" s="279"/>
      <c r="J1" s="279"/>
    </row>
    <row r="2" spans="1:10" ht="16.5">
      <c r="A2" s="279" t="s">
        <v>162</v>
      </c>
      <c r="B2" s="279"/>
      <c r="C2" s="279"/>
      <c r="D2" s="279"/>
      <c r="E2" s="279"/>
      <c r="F2" s="279"/>
      <c r="G2" s="279"/>
      <c r="H2" s="279"/>
      <c r="I2" s="279"/>
      <c r="J2" s="279"/>
    </row>
    <row r="3" spans="1:10" ht="6" customHeight="1">
      <c r="A3" s="7"/>
      <c r="B3" s="7"/>
      <c r="C3" s="7"/>
      <c r="D3" s="7"/>
      <c r="E3" s="7"/>
      <c r="F3" s="7"/>
      <c r="G3" s="7"/>
      <c r="H3" s="7"/>
      <c r="I3" s="7"/>
      <c r="J3" s="7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K4" s="11" t="s">
        <v>41</v>
      </c>
    </row>
    <row r="5" spans="1:11" ht="15" customHeight="1">
      <c r="A5" s="246" t="s">
        <v>60</v>
      </c>
      <c r="B5" s="246" t="s">
        <v>0</v>
      </c>
      <c r="C5" s="247" t="s">
        <v>166</v>
      </c>
      <c r="D5" s="280" t="s">
        <v>83</v>
      </c>
      <c r="E5" s="281"/>
      <c r="F5" s="281"/>
      <c r="G5" s="282"/>
      <c r="H5" s="247" t="s">
        <v>8</v>
      </c>
      <c r="I5" s="247"/>
      <c r="J5" s="247" t="s">
        <v>167</v>
      </c>
      <c r="K5" s="247" t="s">
        <v>172</v>
      </c>
    </row>
    <row r="6" spans="1:11" ht="15" customHeight="1">
      <c r="A6" s="246"/>
      <c r="B6" s="246"/>
      <c r="C6" s="247"/>
      <c r="D6" s="247" t="s">
        <v>7</v>
      </c>
      <c r="E6" s="285" t="s">
        <v>6</v>
      </c>
      <c r="F6" s="286"/>
      <c r="G6" s="287"/>
      <c r="H6" s="247" t="s">
        <v>7</v>
      </c>
      <c r="I6" s="247" t="s">
        <v>63</v>
      </c>
      <c r="J6" s="247"/>
      <c r="K6" s="247"/>
    </row>
    <row r="7" spans="1:11" ht="18" customHeight="1">
      <c r="A7" s="246"/>
      <c r="B7" s="246"/>
      <c r="C7" s="247"/>
      <c r="D7" s="247"/>
      <c r="E7" s="283" t="s">
        <v>168</v>
      </c>
      <c r="F7" s="285" t="s">
        <v>6</v>
      </c>
      <c r="G7" s="287"/>
      <c r="H7" s="247"/>
      <c r="I7" s="247"/>
      <c r="J7" s="247"/>
      <c r="K7" s="247"/>
    </row>
    <row r="8" spans="1:11" ht="42" customHeight="1">
      <c r="A8" s="246"/>
      <c r="B8" s="246"/>
      <c r="C8" s="247"/>
      <c r="D8" s="247"/>
      <c r="E8" s="284"/>
      <c r="F8" s="90" t="s">
        <v>165</v>
      </c>
      <c r="G8" s="90" t="s">
        <v>164</v>
      </c>
      <c r="H8" s="247"/>
      <c r="I8" s="247"/>
      <c r="J8" s="247"/>
      <c r="K8" s="247"/>
    </row>
    <row r="9" spans="1:11" ht="7.5" customHeight="1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  <c r="K9" s="23">
        <v>11</v>
      </c>
    </row>
    <row r="10" spans="1:11" s="79" customFormat="1" ht="19.5" customHeight="1">
      <c r="A10" s="140" t="s">
        <v>10</v>
      </c>
      <c r="B10" s="141" t="s">
        <v>14</v>
      </c>
      <c r="C10" s="142">
        <f>C12</f>
        <v>1540</v>
      </c>
      <c r="D10" s="142">
        <f>D12</f>
        <v>481230</v>
      </c>
      <c r="E10" s="142">
        <f>E12</f>
        <v>0</v>
      </c>
      <c r="F10" s="140" t="s">
        <v>48</v>
      </c>
      <c r="G10" s="142">
        <f>G12</f>
        <v>0</v>
      </c>
      <c r="H10" s="142">
        <f>H12</f>
        <v>481344</v>
      </c>
      <c r="I10" s="142">
        <f>I12</f>
        <v>0</v>
      </c>
      <c r="J10" s="142">
        <f>J12</f>
        <v>1426</v>
      </c>
      <c r="K10" s="140" t="s">
        <v>48</v>
      </c>
    </row>
    <row r="11" spans="1:11" ht="19.5" customHeight="1">
      <c r="A11" s="38"/>
      <c r="B11" s="39" t="s">
        <v>93</v>
      </c>
      <c r="C11" s="125"/>
      <c r="D11" s="125"/>
      <c r="E11" s="125"/>
      <c r="F11" s="38"/>
      <c r="G11" s="125"/>
      <c r="H11" s="125"/>
      <c r="I11" s="125"/>
      <c r="J11" s="125"/>
      <c r="K11" s="38"/>
    </row>
    <row r="12" spans="1:11" ht="19.5" customHeight="1">
      <c r="A12" s="40"/>
      <c r="B12" s="41" t="s">
        <v>228</v>
      </c>
      <c r="C12" s="126">
        <v>1540</v>
      </c>
      <c r="D12" s="126">
        <v>481230</v>
      </c>
      <c r="E12" s="126">
        <v>0</v>
      </c>
      <c r="F12" s="40" t="s">
        <v>48</v>
      </c>
      <c r="G12" s="126">
        <v>0</v>
      </c>
      <c r="H12" s="126">
        <v>481344</v>
      </c>
      <c r="I12" s="126">
        <v>0</v>
      </c>
      <c r="J12" s="126">
        <f>C12+D12-H12</f>
        <v>1426</v>
      </c>
      <c r="K12" s="40" t="s">
        <v>48</v>
      </c>
    </row>
    <row r="13" spans="1:11" s="79" customFormat="1" ht="26.25">
      <c r="A13" s="143" t="s">
        <v>15</v>
      </c>
      <c r="B13" s="144" t="s">
        <v>163</v>
      </c>
      <c r="C13" s="145">
        <f>SUM(C15:C29)</f>
        <v>18259</v>
      </c>
      <c r="D13" s="145">
        <f>SUM(D15:D29)</f>
        <v>59300</v>
      </c>
      <c r="E13" s="145">
        <f>E15+E17+E19+E21+E24+E26+E28</f>
        <v>59300</v>
      </c>
      <c r="F13" s="143" t="s">
        <v>48</v>
      </c>
      <c r="G13" s="143" t="s">
        <v>48</v>
      </c>
      <c r="H13" s="145">
        <f>SUM(H15:H29)</f>
        <v>71300</v>
      </c>
      <c r="I13" s="143" t="s">
        <v>48</v>
      </c>
      <c r="J13" s="145">
        <f>SUM(J15:J29)</f>
        <v>6259</v>
      </c>
      <c r="K13" s="145">
        <f>SUM(K15:K29)</f>
        <v>0</v>
      </c>
    </row>
    <row r="14" spans="1:11" ht="19.5" customHeight="1">
      <c r="A14" s="25"/>
      <c r="B14" s="39" t="s">
        <v>93</v>
      </c>
      <c r="C14" s="125"/>
      <c r="D14" s="125"/>
      <c r="E14" s="125"/>
      <c r="F14" s="38"/>
      <c r="G14" s="38"/>
      <c r="H14" s="125"/>
      <c r="I14" s="38"/>
      <c r="J14" s="125"/>
      <c r="K14" s="125"/>
    </row>
    <row r="15" spans="1:11" ht="19.5" customHeight="1">
      <c r="A15" s="61"/>
      <c r="B15" s="136" t="s">
        <v>229</v>
      </c>
      <c r="C15" s="137">
        <v>1789</v>
      </c>
      <c r="D15" s="137">
        <v>2000</v>
      </c>
      <c r="E15" s="137">
        <v>2000</v>
      </c>
      <c r="F15" s="138" t="s">
        <v>48</v>
      </c>
      <c r="G15" s="138" t="s">
        <v>48</v>
      </c>
      <c r="H15" s="137">
        <v>2000</v>
      </c>
      <c r="I15" s="138" t="s">
        <v>48</v>
      </c>
      <c r="J15" s="137">
        <f>C15+D15-H15</f>
        <v>1789</v>
      </c>
      <c r="K15" s="137">
        <v>0</v>
      </c>
    </row>
    <row r="16" spans="1:11" ht="26.25" customHeight="1">
      <c r="A16" s="122"/>
      <c r="B16" s="135" t="s">
        <v>236</v>
      </c>
      <c r="C16" s="127"/>
      <c r="D16" s="127"/>
      <c r="E16" s="127">
        <v>2000</v>
      </c>
      <c r="F16" s="121"/>
      <c r="G16" s="121"/>
      <c r="H16" s="127"/>
      <c r="I16" s="121"/>
      <c r="J16" s="127"/>
      <c r="K16" s="127"/>
    </row>
    <row r="17" spans="1:11" ht="19.5" customHeight="1">
      <c r="A17" s="61"/>
      <c r="B17" s="136" t="s">
        <v>230</v>
      </c>
      <c r="C17" s="137">
        <v>50</v>
      </c>
      <c r="D17" s="137">
        <v>0</v>
      </c>
      <c r="E17" s="137">
        <f>E18</f>
        <v>0</v>
      </c>
      <c r="F17" s="138" t="s">
        <v>48</v>
      </c>
      <c r="G17" s="138" t="s">
        <v>48</v>
      </c>
      <c r="H17" s="137">
        <v>0</v>
      </c>
      <c r="I17" s="138" t="s">
        <v>48</v>
      </c>
      <c r="J17" s="137">
        <f aca="true" t="shared" si="0" ref="J17:J28">C17+D17-H17</f>
        <v>50</v>
      </c>
      <c r="K17" s="137">
        <v>0</v>
      </c>
    </row>
    <row r="18" spans="1:11" ht="19.5" customHeight="1">
      <c r="A18" s="122"/>
      <c r="B18" s="139" t="s">
        <v>237</v>
      </c>
      <c r="C18" s="127"/>
      <c r="D18" s="127"/>
      <c r="E18" s="127">
        <v>0</v>
      </c>
      <c r="F18" s="121"/>
      <c r="G18" s="121"/>
      <c r="H18" s="127"/>
      <c r="I18" s="121"/>
      <c r="J18" s="127"/>
      <c r="K18" s="127"/>
    </row>
    <row r="19" spans="1:11" ht="19.5" customHeight="1">
      <c r="A19" s="61"/>
      <c r="B19" s="136" t="s">
        <v>231</v>
      </c>
      <c r="C19" s="137">
        <v>50</v>
      </c>
      <c r="D19" s="137">
        <v>5500</v>
      </c>
      <c r="E19" s="137">
        <f>E20</f>
        <v>5500</v>
      </c>
      <c r="F19" s="138" t="s">
        <v>48</v>
      </c>
      <c r="G19" s="138" t="s">
        <v>48</v>
      </c>
      <c r="H19" s="137">
        <v>5500</v>
      </c>
      <c r="I19" s="138" t="s">
        <v>48</v>
      </c>
      <c r="J19" s="137">
        <f t="shared" si="0"/>
        <v>50</v>
      </c>
      <c r="K19" s="137">
        <v>0</v>
      </c>
    </row>
    <row r="20" spans="1:11" ht="19.5" customHeight="1">
      <c r="A20" s="122"/>
      <c r="B20" s="139" t="s">
        <v>237</v>
      </c>
      <c r="C20" s="127"/>
      <c r="D20" s="127"/>
      <c r="E20" s="127">
        <v>5500</v>
      </c>
      <c r="F20" s="121"/>
      <c r="G20" s="121"/>
      <c r="H20" s="127"/>
      <c r="I20" s="121"/>
      <c r="J20" s="127"/>
      <c r="K20" s="127"/>
    </row>
    <row r="21" spans="1:11" ht="19.5" customHeight="1">
      <c r="A21" s="61"/>
      <c r="B21" s="136" t="s">
        <v>232</v>
      </c>
      <c r="C21" s="137">
        <v>1000</v>
      </c>
      <c r="D21" s="137">
        <v>5300</v>
      </c>
      <c r="E21" s="137">
        <f>E22+E23</f>
        <v>5300</v>
      </c>
      <c r="F21" s="138" t="s">
        <v>48</v>
      </c>
      <c r="G21" s="138" t="s">
        <v>48</v>
      </c>
      <c r="H21" s="137">
        <v>5300</v>
      </c>
      <c r="I21" s="138" t="s">
        <v>48</v>
      </c>
      <c r="J21" s="137">
        <f t="shared" si="0"/>
        <v>1000</v>
      </c>
      <c r="K21" s="137">
        <v>0</v>
      </c>
    </row>
    <row r="22" spans="1:11" ht="19.5" customHeight="1">
      <c r="A22" s="131"/>
      <c r="B22" s="132" t="s">
        <v>237</v>
      </c>
      <c r="C22" s="133"/>
      <c r="D22" s="133"/>
      <c r="E22" s="133">
        <v>5000</v>
      </c>
      <c r="F22" s="134"/>
      <c r="G22" s="134"/>
      <c r="H22" s="133"/>
      <c r="I22" s="134"/>
      <c r="J22" s="133"/>
      <c r="K22" s="133"/>
    </row>
    <row r="23" spans="1:11" ht="19.5" customHeight="1">
      <c r="A23" s="122"/>
      <c r="B23" s="139" t="s">
        <v>238</v>
      </c>
      <c r="C23" s="127"/>
      <c r="D23" s="127"/>
      <c r="E23" s="127">
        <v>300</v>
      </c>
      <c r="F23" s="121"/>
      <c r="G23" s="121"/>
      <c r="H23" s="127"/>
      <c r="I23" s="121"/>
      <c r="J23" s="127"/>
      <c r="K23" s="127"/>
    </row>
    <row r="24" spans="1:11" ht="19.5" customHeight="1">
      <c r="A24" s="61"/>
      <c r="B24" s="136" t="s">
        <v>233</v>
      </c>
      <c r="C24" s="137">
        <v>13000</v>
      </c>
      <c r="D24" s="137">
        <v>45000</v>
      </c>
      <c r="E24" s="137">
        <f>E25</f>
        <v>45000</v>
      </c>
      <c r="F24" s="138" t="s">
        <v>48</v>
      </c>
      <c r="G24" s="138" t="s">
        <v>48</v>
      </c>
      <c r="H24" s="137">
        <v>57000</v>
      </c>
      <c r="I24" s="138" t="s">
        <v>48</v>
      </c>
      <c r="J24" s="137">
        <f t="shared" si="0"/>
        <v>1000</v>
      </c>
      <c r="K24" s="137">
        <v>0</v>
      </c>
    </row>
    <row r="25" spans="1:11" ht="19.5" customHeight="1">
      <c r="A25" s="122"/>
      <c r="B25" s="139" t="s">
        <v>237</v>
      </c>
      <c r="C25" s="127"/>
      <c r="D25" s="127"/>
      <c r="E25" s="127">
        <v>45000</v>
      </c>
      <c r="F25" s="121"/>
      <c r="G25" s="121"/>
      <c r="H25" s="127"/>
      <c r="I25" s="121"/>
      <c r="J25" s="127"/>
      <c r="K25" s="127"/>
    </row>
    <row r="26" spans="1:11" ht="19.5" customHeight="1">
      <c r="A26" s="61"/>
      <c r="B26" s="136" t="s">
        <v>234</v>
      </c>
      <c r="C26" s="137">
        <v>50</v>
      </c>
      <c r="D26" s="137">
        <v>1500</v>
      </c>
      <c r="E26" s="137">
        <f>E27</f>
        <v>1500</v>
      </c>
      <c r="F26" s="138" t="s">
        <v>48</v>
      </c>
      <c r="G26" s="138" t="s">
        <v>48</v>
      </c>
      <c r="H26" s="137">
        <v>1500</v>
      </c>
      <c r="I26" s="138" t="s">
        <v>48</v>
      </c>
      <c r="J26" s="137">
        <f t="shared" si="0"/>
        <v>50</v>
      </c>
      <c r="K26" s="137">
        <v>0</v>
      </c>
    </row>
    <row r="27" spans="1:11" ht="19.5" customHeight="1">
      <c r="A27" s="131"/>
      <c r="B27" s="132" t="s">
        <v>237</v>
      </c>
      <c r="C27" s="133"/>
      <c r="D27" s="133"/>
      <c r="E27" s="133">
        <v>1500</v>
      </c>
      <c r="F27" s="134"/>
      <c r="G27" s="134"/>
      <c r="H27" s="133"/>
      <c r="I27" s="134"/>
      <c r="J27" s="133"/>
      <c r="K27" s="133"/>
    </row>
    <row r="28" spans="1:11" ht="19.5" customHeight="1">
      <c r="A28" s="61"/>
      <c r="B28" s="136" t="s">
        <v>235</v>
      </c>
      <c r="C28" s="137">
        <v>2320</v>
      </c>
      <c r="D28" s="137">
        <v>0</v>
      </c>
      <c r="E28" s="137">
        <f>E29</f>
        <v>0</v>
      </c>
      <c r="F28" s="138"/>
      <c r="G28" s="138"/>
      <c r="H28" s="137"/>
      <c r="I28" s="138"/>
      <c r="J28" s="137">
        <f t="shared" si="0"/>
        <v>2320</v>
      </c>
      <c r="K28" s="137">
        <v>0</v>
      </c>
    </row>
    <row r="29" spans="1:11" ht="19.5" customHeight="1">
      <c r="A29" s="123"/>
      <c r="B29" s="139" t="s">
        <v>238</v>
      </c>
      <c r="C29" s="128"/>
      <c r="D29" s="128"/>
      <c r="E29" s="128">
        <v>0</v>
      </c>
      <c r="F29" s="124" t="s">
        <v>48</v>
      </c>
      <c r="G29" s="124" t="s">
        <v>48</v>
      </c>
      <c r="H29" s="128"/>
      <c r="I29" s="124" t="s">
        <v>48</v>
      </c>
      <c r="J29" s="128"/>
      <c r="K29" s="128"/>
    </row>
    <row r="30" spans="1:11" s="79" customFormat="1" ht="19.5" customHeight="1">
      <c r="A30" s="239" t="s">
        <v>148</v>
      </c>
      <c r="B30" s="239"/>
      <c r="C30" s="129">
        <f>C10+C13</f>
        <v>19799</v>
      </c>
      <c r="D30" s="129">
        <f>D10+D13</f>
        <v>540530</v>
      </c>
      <c r="E30" s="129">
        <f>E10+E13</f>
        <v>59300</v>
      </c>
      <c r="F30" s="130" t="s">
        <v>48</v>
      </c>
      <c r="G30" s="129">
        <v>0</v>
      </c>
      <c r="H30" s="129">
        <f>H10+H13</f>
        <v>552644</v>
      </c>
      <c r="I30" s="129">
        <v>0</v>
      </c>
      <c r="J30" s="129">
        <f>J10+J13</f>
        <v>7685</v>
      </c>
      <c r="K30" s="129">
        <v>0</v>
      </c>
    </row>
    <row r="31" ht="4.5" customHeight="1"/>
    <row r="32" ht="12.75" customHeight="1">
      <c r="A32" s="91" t="s">
        <v>169</v>
      </c>
    </row>
    <row r="33" ht="15">
      <c r="A33" s="91" t="s">
        <v>170</v>
      </c>
    </row>
    <row r="34" ht="12.75">
      <c r="A34" s="91" t="s">
        <v>171</v>
      </c>
    </row>
    <row r="35" ht="12.75">
      <c r="A35" s="91" t="s">
        <v>211</v>
      </c>
    </row>
  </sheetData>
  <sheetProtection/>
  <mergeCells count="16">
    <mergeCell ref="E6:G6"/>
    <mergeCell ref="F7:G7"/>
    <mergeCell ref="K5:K8"/>
    <mergeCell ref="H6:H8"/>
    <mergeCell ref="I6:I8"/>
    <mergeCell ref="J5:J8"/>
    <mergeCell ref="A30:B30"/>
    <mergeCell ref="H5:I5"/>
    <mergeCell ref="A1:J1"/>
    <mergeCell ref="A2:J2"/>
    <mergeCell ref="A5:A8"/>
    <mergeCell ref="B5:B8"/>
    <mergeCell ref="C5:C8"/>
    <mergeCell ref="D6:D8"/>
    <mergeCell ref="D5:G5"/>
    <mergeCell ref="E7:E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79" r:id="rId1"/>
  <headerFooter alignWithMargins="0">
    <oddHeader>&amp;R&amp;9Załącznik nr &amp;A
do Uchwały Nr VI/33/2007
Rady Powiatu Nowosolskiego
z dnia 2 marca 2007 roku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8" sqref="A8:E8"/>
    </sheetView>
  </sheetViews>
  <sheetFormatPr defaultColWidth="9.1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625" style="1" customWidth="1"/>
    <col min="5" max="5" width="43.50390625" style="1" customWidth="1"/>
    <col min="6" max="6" width="22.50390625" style="1" customWidth="1"/>
    <col min="7" max="16384" width="9.125" style="1" customWidth="1"/>
  </cols>
  <sheetData>
    <row r="1" spans="1:6" ht="19.5" customHeight="1">
      <c r="A1" s="245" t="s">
        <v>430</v>
      </c>
      <c r="B1" s="245"/>
      <c r="C1" s="245"/>
      <c r="D1" s="245"/>
      <c r="E1" s="245"/>
      <c r="F1" s="245"/>
    </row>
    <row r="2" spans="5:6" ht="19.5" customHeight="1">
      <c r="E2" s="7"/>
      <c r="F2" s="7"/>
    </row>
    <row r="3" ht="19.5" customHeight="1">
      <c r="F3" s="13" t="s">
        <v>41</v>
      </c>
    </row>
    <row r="4" spans="1:6" ht="19.5" customHeight="1">
      <c r="A4" s="20" t="s">
        <v>60</v>
      </c>
      <c r="B4" s="20" t="s">
        <v>2</v>
      </c>
      <c r="C4" s="20" t="s">
        <v>3</v>
      </c>
      <c r="D4" s="20" t="s">
        <v>4</v>
      </c>
      <c r="E4" s="20" t="s">
        <v>45</v>
      </c>
      <c r="F4" s="20" t="s">
        <v>44</v>
      </c>
    </row>
    <row r="5" spans="1:6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32" t="s">
        <v>11</v>
      </c>
      <c r="B6" s="32">
        <v>801</v>
      </c>
      <c r="C6" s="32">
        <v>80130</v>
      </c>
      <c r="D6" s="32">
        <v>2540</v>
      </c>
      <c r="E6" s="32" t="s">
        <v>343</v>
      </c>
      <c r="F6" s="176">
        <v>40000</v>
      </c>
    </row>
    <row r="7" spans="1:6" ht="30" customHeight="1">
      <c r="A7" s="32" t="s">
        <v>12</v>
      </c>
      <c r="B7" s="32">
        <v>803</v>
      </c>
      <c r="C7" s="32">
        <v>80395</v>
      </c>
      <c r="D7" s="32">
        <v>2520</v>
      </c>
      <c r="E7" s="32" t="s">
        <v>307</v>
      </c>
      <c r="F7" s="176">
        <v>40000</v>
      </c>
    </row>
    <row r="8" spans="1:6" ht="30" customHeight="1">
      <c r="A8" s="288" t="s">
        <v>148</v>
      </c>
      <c r="B8" s="289"/>
      <c r="C8" s="289"/>
      <c r="D8" s="289"/>
      <c r="E8" s="290"/>
      <c r="F8" s="174">
        <f>SUM(F6:F7)</f>
        <v>80000</v>
      </c>
    </row>
    <row r="10" ht="12.75">
      <c r="A10" s="91"/>
    </row>
    <row r="11" ht="12.75">
      <c r="A11" s="87"/>
    </row>
    <row r="13" ht="12.75">
      <c r="A13" s="87"/>
    </row>
  </sheetData>
  <sheetProtection/>
  <mergeCells count="2">
    <mergeCell ref="A1:F1"/>
    <mergeCell ref="A8:E8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9 do Projektu Uchwały Budżetowej na rok 2008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E7" sqref="E7"/>
    </sheetView>
  </sheetViews>
  <sheetFormatPr defaultColWidth="9.00390625" defaultRowHeight="12.75"/>
  <cols>
    <col min="1" max="1" width="5.375" style="0" customWidth="1"/>
    <col min="3" max="3" width="11.00390625" style="0" customWidth="1"/>
    <col min="4" max="4" width="5.00390625" style="0" customWidth="1"/>
    <col min="5" max="5" width="43.875" style="0" customWidth="1"/>
    <col min="6" max="6" width="19.50390625" style="0" customWidth="1"/>
  </cols>
  <sheetData>
    <row r="1" spans="1:6" ht="48.75" customHeight="1">
      <c r="A1" s="273" t="s">
        <v>374</v>
      </c>
      <c r="B1" s="273"/>
      <c r="C1" s="273"/>
      <c r="D1" s="273"/>
      <c r="E1" s="273"/>
      <c r="F1" s="273"/>
    </row>
    <row r="2" spans="5:6" ht="19.5" customHeight="1">
      <c r="E2" s="7"/>
      <c r="F2" s="7"/>
    </row>
    <row r="3" spans="5:6" ht="19.5" customHeight="1">
      <c r="E3" s="1"/>
      <c r="F3" s="11" t="s">
        <v>41</v>
      </c>
    </row>
    <row r="4" spans="1:6" ht="19.5" customHeight="1">
      <c r="A4" s="20" t="s">
        <v>60</v>
      </c>
      <c r="B4" s="20" t="s">
        <v>2</v>
      </c>
      <c r="C4" s="20" t="s">
        <v>3</v>
      </c>
      <c r="D4" s="20" t="s">
        <v>4</v>
      </c>
      <c r="E4" s="20" t="s">
        <v>43</v>
      </c>
      <c r="F4" s="20" t="s">
        <v>44</v>
      </c>
    </row>
    <row r="5" spans="1:6" s="85" customFormat="1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9">
      <c r="A6" s="178" t="s">
        <v>11</v>
      </c>
      <c r="B6" s="42">
        <v>600</v>
      </c>
      <c r="C6" s="42">
        <v>60014</v>
      </c>
      <c r="D6" s="42">
        <v>2310</v>
      </c>
      <c r="E6" s="169" t="s">
        <v>433</v>
      </c>
      <c r="F6" s="171">
        <v>80000</v>
      </c>
    </row>
    <row r="7" spans="1:6" ht="52.5">
      <c r="A7" s="179" t="s">
        <v>12</v>
      </c>
      <c r="B7" s="201">
        <v>852</v>
      </c>
      <c r="C7" s="201">
        <v>85201</v>
      </c>
      <c r="D7" s="201">
        <v>2320</v>
      </c>
      <c r="E7" s="177" t="s">
        <v>310</v>
      </c>
      <c r="F7" s="202">
        <v>1870213</v>
      </c>
    </row>
    <row r="8" spans="1:6" ht="39" customHeight="1">
      <c r="A8" s="179" t="s">
        <v>13</v>
      </c>
      <c r="B8" s="43">
        <v>852</v>
      </c>
      <c r="C8" s="43">
        <v>85204</v>
      </c>
      <c r="D8" s="43">
        <v>2320</v>
      </c>
      <c r="E8" s="177" t="s">
        <v>311</v>
      </c>
      <c r="F8" s="172">
        <v>380457</v>
      </c>
    </row>
    <row r="9" spans="1:6" ht="26.25">
      <c r="A9" s="179" t="s">
        <v>1</v>
      </c>
      <c r="B9" s="43">
        <v>852</v>
      </c>
      <c r="C9" s="43">
        <v>85226</v>
      </c>
      <c r="D9" s="43">
        <v>2310</v>
      </c>
      <c r="E9" s="170" t="s">
        <v>309</v>
      </c>
      <c r="F9" s="172">
        <v>31911</v>
      </c>
    </row>
    <row r="10" spans="1:6" ht="26.25">
      <c r="A10" s="179" t="s">
        <v>18</v>
      </c>
      <c r="B10" s="168">
        <v>853</v>
      </c>
      <c r="C10" s="168">
        <v>85311</v>
      </c>
      <c r="D10" s="168">
        <v>2820</v>
      </c>
      <c r="E10" s="170" t="s">
        <v>308</v>
      </c>
      <c r="F10" s="173">
        <v>74522</v>
      </c>
    </row>
    <row r="11" spans="1:6" ht="26.25">
      <c r="A11" s="179" t="s">
        <v>21</v>
      </c>
      <c r="B11" s="168">
        <v>921</v>
      </c>
      <c r="C11" s="168">
        <v>92105</v>
      </c>
      <c r="D11" s="168">
        <v>2820</v>
      </c>
      <c r="E11" s="170" t="s">
        <v>432</v>
      </c>
      <c r="F11" s="173">
        <v>48000</v>
      </c>
    </row>
    <row r="12" spans="1:6" ht="26.25">
      <c r="A12" s="179" t="s">
        <v>23</v>
      </c>
      <c r="B12" s="168">
        <v>921</v>
      </c>
      <c r="C12" s="168">
        <v>92116</v>
      </c>
      <c r="D12" s="168">
        <v>2310</v>
      </c>
      <c r="E12" s="170" t="s">
        <v>431</v>
      </c>
      <c r="F12" s="173">
        <v>40000</v>
      </c>
    </row>
    <row r="13" spans="1:6" ht="26.25">
      <c r="A13" s="179" t="s">
        <v>30</v>
      </c>
      <c r="B13" s="168">
        <v>926</v>
      </c>
      <c r="C13" s="168">
        <v>92605</v>
      </c>
      <c r="D13" s="168">
        <v>2820</v>
      </c>
      <c r="E13" s="170" t="s">
        <v>333</v>
      </c>
      <c r="F13" s="173">
        <v>150000</v>
      </c>
    </row>
    <row r="14" spans="1:6" ht="30" customHeight="1">
      <c r="A14" s="288" t="s">
        <v>148</v>
      </c>
      <c r="B14" s="289"/>
      <c r="C14" s="289"/>
      <c r="D14" s="289"/>
      <c r="E14" s="290"/>
      <c r="F14" s="174">
        <f>SUM(F6:F13)</f>
        <v>2675103</v>
      </c>
    </row>
    <row r="16" ht="12.75">
      <c r="A16" s="87"/>
    </row>
  </sheetData>
  <sheetProtection/>
  <mergeCells count="2">
    <mergeCell ref="A1:F1"/>
    <mergeCell ref="A14:E14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10 do Projektu Uchwały Budżetowej na rok 2008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C22" sqref="C22"/>
    </sheetView>
  </sheetViews>
  <sheetFormatPr defaultColWidth="9.125" defaultRowHeight="12.75"/>
  <cols>
    <col min="1" max="1" width="5.375" style="1" bestFit="1" customWidth="1"/>
    <col min="2" max="2" width="63.125" style="1" customWidth="1"/>
    <col min="3" max="3" width="17.625" style="1" customWidth="1"/>
    <col min="4" max="16384" width="9.125" style="1" customWidth="1"/>
  </cols>
  <sheetData>
    <row r="1" spans="1:10" ht="19.5" customHeight="1">
      <c r="A1" s="238" t="s">
        <v>212</v>
      </c>
      <c r="B1" s="238"/>
      <c r="C1" s="238"/>
      <c r="D1" s="7"/>
      <c r="E1" s="7"/>
      <c r="F1" s="7"/>
      <c r="G1" s="7"/>
      <c r="H1" s="7"/>
      <c r="I1" s="7"/>
      <c r="J1" s="7"/>
    </row>
    <row r="2" spans="1:7" ht="19.5" customHeight="1">
      <c r="A2" s="238" t="s">
        <v>46</v>
      </c>
      <c r="B2" s="238"/>
      <c r="C2" s="238"/>
      <c r="D2" s="7"/>
      <c r="E2" s="7"/>
      <c r="F2" s="7"/>
      <c r="G2" s="7"/>
    </row>
    <row r="4" ht="12.75">
      <c r="C4" s="11" t="s">
        <v>41</v>
      </c>
    </row>
    <row r="5" spans="1:10" ht="19.5" customHeight="1">
      <c r="A5" s="20" t="s">
        <v>60</v>
      </c>
      <c r="B5" s="20" t="s">
        <v>0</v>
      </c>
      <c r="C5" s="20" t="s">
        <v>367</v>
      </c>
      <c r="D5" s="9"/>
      <c r="E5" s="9"/>
      <c r="F5" s="9"/>
      <c r="G5" s="9"/>
      <c r="H5" s="9"/>
      <c r="I5" s="10"/>
      <c r="J5" s="10"/>
    </row>
    <row r="6" spans="1:10" ht="19.5" customHeight="1">
      <c r="A6" s="28" t="s">
        <v>10</v>
      </c>
      <c r="B6" s="45" t="s">
        <v>62</v>
      </c>
      <c r="C6" s="96">
        <v>70000</v>
      </c>
      <c r="D6" s="9"/>
      <c r="E6" s="9"/>
      <c r="F6" s="9"/>
      <c r="G6" s="9"/>
      <c r="H6" s="9"/>
      <c r="I6" s="10"/>
      <c r="J6" s="10"/>
    </row>
    <row r="7" spans="1:10" ht="19.5" customHeight="1">
      <c r="A7" s="28" t="s">
        <v>15</v>
      </c>
      <c r="B7" s="45" t="s">
        <v>9</v>
      </c>
      <c r="C7" s="96">
        <f>C8</f>
        <v>120000</v>
      </c>
      <c r="D7" s="9"/>
      <c r="E7" s="9"/>
      <c r="F7" s="9"/>
      <c r="G7" s="9"/>
      <c r="H7" s="9"/>
      <c r="I7" s="10"/>
      <c r="J7" s="10"/>
    </row>
    <row r="8" spans="1:10" ht="15">
      <c r="A8" s="98"/>
      <c r="B8" s="103" t="s">
        <v>215</v>
      </c>
      <c r="C8" s="105">
        <v>120000</v>
      </c>
      <c r="D8" s="9"/>
      <c r="E8" s="9"/>
      <c r="F8" s="9"/>
      <c r="G8" s="9"/>
      <c r="H8" s="9"/>
      <c r="I8" s="10"/>
      <c r="J8" s="10"/>
    </row>
    <row r="9" spans="1:10" ht="15">
      <c r="A9" s="46"/>
      <c r="B9" s="95" t="s">
        <v>217</v>
      </c>
      <c r="C9" s="97"/>
      <c r="D9" s="9"/>
      <c r="E9" s="9"/>
      <c r="F9" s="9"/>
      <c r="G9" s="9"/>
      <c r="H9" s="9"/>
      <c r="I9" s="10"/>
      <c r="J9" s="10"/>
    </row>
    <row r="10" spans="1:10" ht="19.5" customHeight="1">
      <c r="A10" s="28" t="s">
        <v>16</v>
      </c>
      <c r="B10" s="94" t="s">
        <v>8</v>
      </c>
      <c r="C10" s="96">
        <f>C11+C21</f>
        <v>150500</v>
      </c>
      <c r="D10" s="9"/>
      <c r="E10" s="9"/>
      <c r="F10" s="9"/>
      <c r="G10" s="9"/>
      <c r="H10" s="9"/>
      <c r="I10" s="10"/>
      <c r="J10" s="10"/>
    </row>
    <row r="11" spans="1:10" ht="19.5" customHeight="1">
      <c r="A11" s="154" t="s">
        <v>11</v>
      </c>
      <c r="B11" s="99" t="s">
        <v>37</v>
      </c>
      <c r="C11" s="152">
        <f>C12+C13</f>
        <v>19500</v>
      </c>
      <c r="D11" s="9"/>
      <c r="E11" s="9"/>
      <c r="F11" s="9"/>
      <c r="G11" s="9"/>
      <c r="H11" s="9"/>
      <c r="I11" s="10"/>
      <c r="J11" s="10"/>
    </row>
    <row r="12" spans="1:10" ht="15" customHeight="1">
      <c r="A12" s="115"/>
      <c r="B12" s="101" t="s">
        <v>216</v>
      </c>
      <c r="C12" s="104">
        <v>2000</v>
      </c>
      <c r="D12" s="9"/>
      <c r="E12" s="9"/>
      <c r="F12" s="9"/>
      <c r="G12" s="9"/>
      <c r="H12" s="9"/>
      <c r="I12" s="10"/>
      <c r="J12" s="10"/>
    </row>
    <row r="13" spans="1:10" ht="15" customHeight="1">
      <c r="A13" s="115"/>
      <c r="B13" s="101" t="s">
        <v>218</v>
      </c>
      <c r="C13" s="104">
        <v>17500</v>
      </c>
      <c r="D13" s="9"/>
      <c r="E13" s="9"/>
      <c r="F13" s="9"/>
      <c r="G13" s="9"/>
      <c r="H13" s="9"/>
      <c r="I13" s="10"/>
      <c r="J13" s="10"/>
    </row>
    <row r="14" spans="1:10" ht="15" customHeight="1">
      <c r="A14" s="115"/>
      <c r="B14" s="102" t="s">
        <v>219</v>
      </c>
      <c r="C14" s="104">
        <v>10000</v>
      </c>
      <c r="D14" s="9"/>
      <c r="E14" s="9"/>
      <c r="F14" s="9"/>
      <c r="G14" s="9"/>
      <c r="H14" s="9"/>
      <c r="I14" s="10"/>
      <c r="J14" s="10"/>
    </row>
    <row r="15" spans="1:10" ht="15" customHeight="1">
      <c r="A15" s="115"/>
      <c r="B15" s="102" t="s">
        <v>220</v>
      </c>
      <c r="C15" s="104">
        <v>1000</v>
      </c>
      <c r="D15" s="9"/>
      <c r="E15" s="9"/>
      <c r="F15" s="9"/>
      <c r="G15" s="9"/>
      <c r="H15" s="9"/>
      <c r="I15" s="10"/>
      <c r="J15" s="10"/>
    </row>
    <row r="16" spans="1:10" ht="15" customHeight="1">
      <c r="A16" s="115"/>
      <c r="B16" s="102" t="s">
        <v>221</v>
      </c>
      <c r="C16" s="104">
        <v>2500</v>
      </c>
      <c r="D16" s="9"/>
      <c r="E16" s="9"/>
      <c r="F16" s="9"/>
      <c r="G16" s="9"/>
      <c r="H16" s="9"/>
      <c r="I16" s="10"/>
      <c r="J16" s="10"/>
    </row>
    <row r="17" spans="1:10" ht="15" customHeight="1">
      <c r="A17" s="115"/>
      <c r="B17" s="102" t="s">
        <v>415</v>
      </c>
      <c r="C17" s="104">
        <v>1000</v>
      </c>
      <c r="D17" s="9"/>
      <c r="E17" s="9"/>
      <c r="F17" s="9"/>
      <c r="G17" s="9"/>
      <c r="H17" s="9"/>
      <c r="I17" s="10"/>
      <c r="J17" s="10"/>
    </row>
    <row r="18" spans="1:10" ht="15">
      <c r="A18" s="115"/>
      <c r="B18" s="102" t="s">
        <v>275</v>
      </c>
      <c r="C18" s="104">
        <v>1500</v>
      </c>
      <c r="D18" s="9"/>
      <c r="E18" s="9"/>
      <c r="F18" s="9"/>
      <c r="G18" s="9"/>
      <c r="H18" s="9"/>
      <c r="I18" s="10"/>
      <c r="J18" s="10"/>
    </row>
    <row r="19" spans="1:10" ht="15">
      <c r="A19" s="115"/>
      <c r="B19" s="102" t="s">
        <v>416</v>
      </c>
      <c r="C19" s="104">
        <v>1500</v>
      </c>
      <c r="D19" s="9"/>
      <c r="E19" s="9"/>
      <c r="F19" s="9"/>
      <c r="G19" s="9"/>
      <c r="H19" s="9"/>
      <c r="I19" s="10"/>
      <c r="J19" s="10"/>
    </row>
    <row r="20" spans="1:10" ht="15" customHeight="1">
      <c r="A20" s="115"/>
      <c r="B20" s="102"/>
      <c r="C20" s="104"/>
      <c r="D20" s="9"/>
      <c r="E20" s="9"/>
      <c r="F20" s="9"/>
      <c r="G20" s="9"/>
      <c r="H20" s="9"/>
      <c r="I20" s="10"/>
      <c r="J20" s="10"/>
    </row>
    <row r="21" spans="1:10" ht="19.5" customHeight="1">
      <c r="A21" s="155" t="s">
        <v>12</v>
      </c>
      <c r="B21" s="101" t="s">
        <v>39</v>
      </c>
      <c r="C21" s="153">
        <f>C22</f>
        <v>131000</v>
      </c>
      <c r="D21" s="9"/>
      <c r="E21" s="9"/>
      <c r="F21" s="9"/>
      <c r="G21" s="9"/>
      <c r="H21" s="9"/>
      <c r="I21" s="10"/>
      <c r="J21" s="10"/>
    </row>
    <row r="22" spans="1:10" ht="19.5" customHeight="1">
      <c r="A22" s="115"/>
      <c r="B22" s="101" t="s">
        <v>417</v>
      </c>
      <c r="C22" s="104">
        <v>131000</v>
      </c>
      <c r="D22" s="9"/>
      <c r="E22" s="9"/>
      <c r="F22" s="9"/>
      <c r="G22" s="9"/>
      <c r="H22" s="9"/>
      <c r="I22" s="10"/>
      <c r="J22" s="10"/>
    </row>
    <row r="23" spans="1:10" ht="19.5" customHeight="1">
      <c r="A23" s="115"/>
      <c r="B23" s="156" t="s">
        <v>418</v>
      </c>
      <c r="C23" s="104">
        <v>131000</v>
      </c>
      <c r="D23" s="9"/>
      <c r="E23" s="9"/>
      <c r="F23" s="9"/>
      <c r="G23" s="9"/>
      <c r="H23" s="9"/>
      <c r="I23" s="10"/>
      <c r="J23" s="10"/>
    </row>
    <row r="24" spans="1:10" ht="19.5" customHeight="1">
      <c r="A24" s="115"/>
      <c r="B24" s="156"/>
      <c r="C24" s="104"/>
      <c r="D24" s="9"/>
      <c r="E24" s="9"/>
      <c r="F24" s="9"/>
      <c r="G24" s="9"/>
      <c r="H24" s="9"/>
      <c r="I24" s="10"/>
      <c r="J24" s="10"/>
    </row>
    <row r="25" spans="1:10" ht="19.5" customHeight="1">
      <c r="A25" s="28" t="s">
        <v>38</v>
      </c>
      <c r="B25" s="45" t="s">
        <v>64</v>
      </c>
      <c r="C25" s="96">
        <f>C6+C7-C10</f>
        <v>39500</v>
      </c>
      <c r="D25" s="9"/>
      <c r="E25" s="9"/>
      <c r="F25" s="9"/>
      <c r="G25" s="9"/>
      <c r="H25" s="9"/>
      <c r="I25" s="10"/>
      <c r="J25" s="10"/>
    </row>
    <row r="26" spans="1:10" ht="15">
      <c r="A26" s="9"/>
      <c r="B26" s="9"/>
      <c r="C26" s="9"/>
      <c r="D26" s="9"/>
      <c r="E26" s="9"/>
      <c r="F26" s="9"/>
      <c r="G26" s="9"/>
      <c r="H26" s="9"/>
      <c r="I26" s="10"/>
      <c r="J26" s="10"/>
    </row>
    <row r="27" spans="1:10" ht="15">
      <c r="A27" s="9"/>
      <c r="B27" s="9"/>
      <c r="C27" s="9"/>
      <c r="D27" s="9"/>
      <c r="E27" s="9"/>
      <c r="F27" s="9"/>
      <c r="G27" s="9"/>
      <c r="H27" s="9"/>
      <c r="I27" s="10"/>
      <c r="J27" s="10"/>
    </row>
    <row r="28" spans="1:10" ht="15">
      <c r="A28" s="9"/>
      <c r="B28" s="9"/>
      <c r="C28" s="9"/>
      <c r="D28" s="9"/>
      <c r="E28" s="9"/>
      <c r="F28" s="9"/>
      <c r="G28" s="9"/>
      <c r="H28" s="9"/>
      <c r="I28" s="10"/>
      <c r="J28" s="10"/>
    </row>
    <row r="29" spans="1:10" ht="15">
      <c r="A29" s="9"/>
      <c r="B29" s="9"/>
      <c r="C29" s="9"/>
      <c r="D29" s="9"/>
      <c r="E29" s="9"/>
      <c r="F29" s="9"/>
      <c r="G29" s="9"/>
      <c r="H29" s="9"/>
      <c r="I29" s="10"/>
      <c r="J29" s="10"/>
    </row>
    <row r="30" spans="1:10" ht="15">
      <c r="A30" s="9"/>
      <c r="B30" s="9"/>
      <c r="C30" s="9"/>
      <c r="D30" s="9"/>
      <c r="E30" s="9"/>
      <c r="F30" s="9"/>
      <c r="G30" s="9"/>
      <c r="H30" s="9"/>
      <c r="I30" s="10"/>
      <c r="J30" s="10"/>
    </row>
    <row r="31" spans="1:10" ht="15">
      <c r="A31" s="9"/>
      <c r="B31" s="9"/>
      <c r="C31" s="9"/>
      <c r="D31" s="9"/>
      <c r="E31" s="9"/>
      <c r="F31" s="9"/>
      <c r="G31" s="9"/>
      <c r="H31" s="9"/>
      <c r="I31" s="10"/>
      <c r="J31" s="10"/>
    </row>
    <row r="32" spans="1:10" ht="15">
      <c r="A32" s="10"/>
      <c r="B32" s="10"/>
      <c r="C32" s="10"/>
      <c r="D32" s="10"/>
      <c r="E32" s="10"/>
      <c r="F32" s="10"/>
      <c r="G32" s="10"/>
      <c r="H32" s="10"/>
      <c r="I32" s="10"/>
      <c r="J32" s="10"/>
    </row>
    <row r="33" spans="1:10" ht="15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 ht="15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10" ht="15">
      <c r="A35" s="10"/>
      <c r="B35" s="10"/>
      <c r="C35" s="10"/>
      <c r="D35" s="10"/>
      <c r="E35" s="10"/>
      <c r="F35" s="10"/>
      <c r="G35" s="10"/>
      <c r="H35" s="10"/>
      <c r="I35" s="10"/>
      <c r="J35" s="10"/>
    </row>
  </sheetData>
  <sheetProtection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8 do Uchwały nr XV/71/2007 Rady Powiatu Nowosolskiego z dnia 28 grudnia 2007r.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B25" sqref="B25"/>
    </sheetView>
  </sheetViews>
  <sheetFormatPr defaultColWidth="9.125" defaultRowHeight="12.75"/>
  <cols>
    <col min="1" max="1" width="5.375" style="1" bestFit="1" customWidth="1"/>
    <col min="2" max="2" width="63.125" style="1" customWidth="1"/>
    <col min="3" max="3" width="17.625" style="1" customWidth="1"/>
    <col min="4" max="16384" width="9.125" style="1" customWidth="1"/>
  </cols>
  <sheetData>
    <row r="1" spans="1:10" ht="19.5" customHeight="1">
      <c r="A1" s="238" t="s">
        <v>212</v>
      </c>
      <c r="B1" s="238"/>
      <c r="C1" s="238"/>
      <c r="D1" s="7"/>
      <c r="E1" s="7"/>
      <c r="F1" s="7"/>
      <c r="G1" s="7"/>
      <c r="H1" s="7"/>
      <c r="I1" s="7"/>
      <c r="J1" s="7"/>
    </row>
    <row r="2" spans="1:7" ht="19.5" customHeight="1">
      <c r="A2" s="238" t="s">
        <v>120</v>
      </c>
      <c r="B2" s="238"/>
      <c r="C2" s="238"/>
      <c r="D2" s="7"/>
      <c r="E2" s="7"/>
      <c r="F2" s="7"/>
      <c r="G2" s="7"/>
    </row>
    <row r="4" ht="12.75">
      <c r="C4" s="11" t="s">
        <v>41</v>
      </c>
    </row>
    <row r="5" spans="1:10" ht="19.5" customHeight="1">
      <c r="A5" s="20" t="s">
        <v>60</v>
      </c>
      <c r="B5" s="20" t="s">
        <v>0</v>
      </c>
      <c r="C5" s="20" t="s">
        <v>367</v>
      </c>
      <c r="D5" s="9"/>
      <c r="E5" s="9"/>
      <c r="F5" s="9"/>
      <c r="G5" s="9"/>
      <c r="H5" s="9"/>
      <c r="I5" s="10"/>
      <c r="J5" s="10"/>
    </row>
    <row r="6" spans="1:10" ht="19.5" customHeight="1">
      <c r="A6" s="28" t="s">
        <v>10</v>
      </c>
      <c r="B6" s="106" t="s">
        <v>62</v>
      </c>
      <c r="C6" s="96">
        <v>730000</v>
      </c>
      <c r="D6" s="9"/>
      <c r="E6" s="9"/>
      <c r="F6" s="9"/>
      <c r="G6" s="9"/>
      <c r="H6" s="9"/>
      <c r="I6" s="10"/>
      <c r="J6" s="10"/>
    </row>
    <row r="7" spans="1:10" ht="19.5" customHeight="1">
      <c r="A7" s="28" t="s">
        <v>15</v>
      </c>
      <c r="B7" s="106" t="s">
        <v>9</v>
      </c>
      <c r="C7" s="96">
        <v>400000</v>
      </c>
      <c r="D7" s="9"/>
      <c r="E7" s="9"/>
      <c r="F7" s="9"/>
      <c r="G7" s="9"/>
      <c r="H7" s="9"/>
      <c r="I7" s="10"/>
      <c r="J7" s="10"/>
    </row>
    <row r="8" spans="1:10" ht="19.5" customHeight="1">
      <c r="A8" s="114" t="s">
        <v>11</v>
      </c>
      <c r="B8" s="110" t="s">
        <v>222</v>
      </c>
      <c r="C8" s="111">
        <v>388000</v>
      </c>
      <c r="D8" s="9"/>
      <c r="E8" s="9"/>
      <c r="F8" s="9"/>
      <c r="G8" s="9"/>
      <c r="H8" s="9"/>
      <c r="I8" s="10"/>
      <c r="J8" s="10"/>
    </row>
    <row r="9" spans="1:10" ht="19.5" customHeight="1">
      <c r="A9" s="115" t="s">
        <v>12</v>
      </c>
      <c r="B9" s="112" t="s">
        <v>223</v>
      </c>
      <c r="C9" s="108">
        <v>12000</v>
      </c>
      <c r="D9" s="9"/>
      <c r="E9" s="9"/>
      <c r="F9" s="9"/>
      <c r="G9" s="9"/>
      <c r="H9" s="9"/>
      <c r="I9" s="10"/>
      <c r="J9" s="10"/>
    </row>
    <row r="10" spans="1:10" ht="19.5" customHeight="1">
      <c r="A10" s="28" t="s">
        <v>16</v>
      </c>
      <c r="B10" s="107" t="s">
        <v>8</v>
      </c>
      <c r="C10" s="109">
        <f>C11+C22</f>
        <v>922000</v>
      </c>
      <c r="D10" s="9"/>
      <c r="E10" s="9"/>
      <c r="F10" s="9"/>
      <c r="G10" s="9"/>
      <c r="H10" s="9"/>
      <c r="I10" s="10"/>
      <c r="J10" s="10"/>
    </row>
    <row r="11" spans="1:10" ht="19.5" customHeight="1">
      <c r="A11" s="114" t="s">
        <v>11</v>
      </c>
      <c r="B11" s="117" t="s">
        <v>37</v>
      </c>
      <c r="C11" s="118">
        <f>SUM(C12:C21)</f>
        <v>702000</v>
      </c>
      <c r="D11" s="9"/>
      <c r="E11" s="9"/>
      <c r="F11" s="9"/>
      <c r="G11" s="9"/>
      <c r="H11" s="9"/>
      <c r="I11" s="10"/>
      <c r="J11" s="10"/>
    </row>
    <row r="12" spans="1:10" ht="19.5" customHeight="1">
      <c r="A12" s="115"/>
      <c r="B12" s="116" t="s">
        <v>215</v>
      </c>
      <c r="C12" s="108">
        <v>80000</v>
      </c>
      <c r="D12" s="9"/>
      <c r="E12" s="9"/>
      <c r="F12" s="9"/>
      <c r="G12" s="9"/>
      <c r="H12" s="9"/>
      <c r="I12" s="10"/>
      <c r="J12" s="10"/>
    </row>
    <row r="13" spans="1:10" ht="19.5" customHeight="1">
      <c r="A13" s="115"/>
      <c r="B13" s="116" t="s">
        <v>216</v>
      </c>
      <c r="C13" s="108">
        <v>20000</v>
      </c>
      <c r="D13" s="9"/>
      <c r="E13" s="9"/>
      <c r="F13" s="9"/>
      <c r="G13" s="9"/>
      <c r="H13" s="9"/>
      <c r="I13" s="10"/>
      <c r="J13" s="10"/>
    </row>
    <row r="14" spans="1:10" ht="19.5" customHeight="1">
      <c r="A14" s="115"/>
      <c r="B14" s="116" t="s">
        <v>224</v>
      </c>
      <c r="C14" s="108">
        <v>10000</v>
      </c>
      <c r="D14" s="9"/>
      <c r="E14" s="9"/>
      <c r="F14" s="9"/>
      <c r="G14" s="9"/>
      <c r="H14" s="9"/>
      <c r="I14" s="10"/>
      <c r="J14" s="10"/>
    </row>
    <row r="15" spans="1:10" ht="19.5" customHeight="1">
      <c r="A15" s="115"/>
      <c r="B15" s="116" t="s">
        <v>225</v>
      </c>
      <c r="C15" s="108">
        <v>50000</v>
      </c>
      <c r="D15" s="9"/>
      <c r="E15" s="9"/>
      <c r="F15" s="9"/>
      <c r="G15" s="9"/>
      <c r="H15" s="9"/>
      <c r="I15" s="10"/>
      <c r="J15" s="10"/>
    </row>
    <row r="16" spans="1:10" ht="19.5" customHeight="1">
      <c r="A16" s="115"/>
      <c r="B16" s="116" t="s">
        <v>218</v>
      </c>
      <c r="C16" s="108">
        <v>500000</v>
      </c>
      <c r="D16" s="9"/>
      <c r="E16" s="9"/>
      <c r="F16" s="9"/>
      <c r="G16" s="9"/>
      <c r="H16" s="9"/>
      <c r="I16" s="10"/>
      <c r="J16" s="10"/>
    </row>
    <row r="17" spans="1:10" ht="19.5" customHeight="1">
      <c r="A17" s="115"/>
      <c r="B17" s="116" t="s">
        <v>368</v>
      </c>
      <c r="C17" s="108">
        <v>5000</v>
      </c>
      <c r="D17" s="9"/>
      <c r="E17" s="9"/>
      <c r="F17" s="9"/>
      <c r="G17" s="9"/>
      <c r="H17" s="9"/>
      <c r="I17" s="10"/>
      <c r="J17" s="10"/>
    </row>
    <row r="18" spans="1:10" ht="19.5" customHeight="1">
      <c r="A18" s="115"/>
      <c r="B18" s="116" t="s">
        <v>369</v>
      </c>
      <c r="C18" s="108">
        <v>1000</v>
      </c>
      <c r="D18" s="9"/>
      <c r="E18" s="9"/>
      <c r="F18" s="9"/>
      <c r="G18" s="9"/>
      <c r="H18" s="9"/>
      <c r="I18" s="10"/>
      <c r="J18" s="10"/>
    </row>
    <row r="19" spans="1:10" ht="19.5" customHeight="1">
      <c r="A19" s="115"/>
      <c r="B19" s="116" t="s">
        <v>226</v>
      </c>
      <c r="C19" s="108">
        <v>1000</v>
      </c>
      <c r="D19" s="9"/>
      <c r="E19" s="9"/>
      <c r="F19" s="9"/>
      <c r="G19" s="9"/>
      <c r="H19" s="9"/>
      <c r="I19" s="10"/>
      <c r="J19" s="10"/>
    </row>
    <row r="20" spans="1:10" ht="19.5" customHeight="1">
      <c r="A20" s="115"/>
      <c r="B20" s="116" t="s">
        <v>370</v>
      </c>
      <c r="C20" s="108">
        <v>20000</v>
      </c>
      <c r="D20" s="9"/>
      <c r="E20" s="9"/>
      <c r="F20" s="9"/>
      <c r="G20" s="9"/>
      <c r="H20" s="9"/>
      <c r="I20" s="10"/>
      <c r="J20" s="10"/>
    </row>
    <row r="21" spans="1:10" ht="19.5" customHeight="1">
      <c r="A21" s="115"/>
      <c r="B21" s="116" t="s">
        <v>371</v>
      </c>
      <c r="C21" s="108">
        <v>15000</v>
      </c>
      <c r="D21" s="9"/>
      <c r="E21" s="9"/>
      <c r="F21" s="9"/>
      <c r="G21" s="9"/>
      <c r="H21" s="9"/>
      <c r="I21" s="10"/>
      <c r="J21" s="10"/>
    </row>
    <row r="22" spans="1:10" ht="19.5" customHeight="1">
      <c r="A22" s="115" t="s">
        <v>12</v>
      </c>
      <c r="B22" s="119" t="s">
        <v>39</v>
      </c>
      <c r="C22" s="120">
        <f>C23</f>
        <v>220000</v>
      </c>
      <c r="D22" s="9"/>
      <c r="E22" s="9"/>
      <c r="F22" s="9"/>
      <c r="G22" s="9"/>
      <c r="H22" s="9"/>
      <c r="I22" s="10"/>
      <c r="J22" s="10"/>
    </row>
    <row r="23" spans="1:10" ht="19.5" customHeight="1">
      <c r="A23" s="46"/>
      <c r="B23" s="59" t="s">
        <v>227</v>
      </c>
      <c r="C23" s="113">
        <v>220000</v>
      </c>
      <c r="D23" s="9"/>
      <c r="E23" s="9"/>
      <c r="F23" s="9"/>
      <c r="G23" s="9"/>
      <c r="H23" s="9"/>
      <c r="I23" s="10"/>
      <c r="J23" s="10"/>
    </row>
    <row r="24" spans="1:10" ht="19.5" customHeight="1">
      <c r="A24" s="100"/>
      <c r="B24" s="59" t="s">
        <v>379</v>
      </c>
      <c r="C24" s="108"/>
      <c r="D24" s="9"/>
      <c r="E24" s="9"/>
      <c r="F24" s="9"/>
      <c r="G24" s="9"/>
      <c r="H24" s="9"/>
      <c r="I24" s="10"/>
      <c r="J24" s="10"/>
    </row>
    <row r="25" spans="1:10" ht="19.5" customHeight="1">
      <c r="A25" s="28" t="s">
        <v>38</v>
      </c>
      <c r="B25" s="106" t="s">
        <v>64</v>
      </c>
      <c r="C25" s="96">
        <f>C6+C7-C10</f>
        <v>208000</v>
      </c>
      <c r="D25" s="9"/>
      <c r="E25" s="9"/>
      <c r="F25" s="9"/>
      <c r="G25" s="9"/>
      <c r="H25" s="9"/>
      <c r="I25" s="10"/>
      <c r="J25" s="10"/>
    </row>
    <row r="26" spans="1:10" ht="15">
      <c r="A26" s="9"/>
      <c r="B26" s="9"/>
      <c r="C26" s="9"/>
      <c r="D26" s="9"/>
      <c r="E26" s="9"/>
      <c r="F26" s="9"/>
      <c r="G26" s="9"/>
      <c r="H26" s="9"/>
      <c r="I26" s="10"/>
      <c r="J26" s="10"/>
    </row>
    <row r="27" spans="1:10" ht="15">
      <c r="A27" s="9"/>
      <c r="B27" s="9"/>
      <c r="C27" s="9"/>
      <c r="D27" s="9"/>
      <c r="E27" s="9"/>
      <c r="F27" s="9"/>
      <c r="G27" s="9"/>
      <c r="H27" s="9"/>
      <c r="I27" s="10"/>
      <c r="J27" s="10"/>
    </row>
    <row r="28" spans="1:10" ht="15">
      <c r="A28" s="9"/>
      <c r="B28" s="9"/>
      <c r="C28" s="9"/>
      <c r="D28" s="9"/>
      <c r="E28" s="9"/>
      <c r="F28" s="9"/>
      <c r="G28" s="9"/>
      <c r="H28" s="9"/>
      <c r="I28" s="10"/>
      <c r="J28" s="10"/>
    </row>
    <row r="29" spans="1:10" ht="15">
      <c r="A29" s="9"/>
      <c r="B29" s="9"/>
      <c r="C29" s="9"/>
      <c r="D29" s="9"/>
      <c r="E29" s="9"/>
      <c r="F29" s="9"/>
      <c r="G29" s="9"/>
      <c r="H29" s="9"/>
      <c r="I29" s="10"/>
      <c r="J29" s="10"/>
    </row>
    <row r="30" spans="1:10" ht="15">
      <c r="A30" s="9"/>
      <c r="B30" s="9"/>
      <c r="C30" s="9"/>
      <c r="D30" s="9"/>
      <c r="E30" s="9"/>
      <c r="F30" s="9"/>
      <c r="G30" s="9"/>
      <c r="H30" s="9"/>
      <c r="I30" s="10"/>
      <c r="J30" s="10"/>
    </row>
    <row r="31" spans="1:10" ht="15">
      <c r="A31" s="9"/>
      <c r="B31" s="9"/>
      <c r="C31" s="9"/>
      <c r="D31" s="9"/>
      <c r="E31" s="9"/>
      <c r="F31" s="9"/>
      <c r="G31" s="9"/>
      <c r="H31" s="9"/>
      <c r="I31" s="10"/>
      <c r="J31" s="10"/>
    </row>
    <row r="32" spans="1:10" ht="15">
      <c r="A32" s="10"/>
      <c r="B32" s="10"/>
      <c r="C32" s="10"/>
      <c r="D32" s="10"/>
      <c r="E32" s="10"/>
      <c r="F32" s="10"/>
      <c r="G32" s="10"/>
      <c r="H32" s="10"/>
      <c r="I32" s="10"/>
      <c r="J32" s="10"/>
    </row>
    <row r="33" spans="1:10" ht="15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 ht="15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10" ht="15">
      <c r="A35" s="10"/>
      <c r="B35" s="10"/>
      <c r="C35" s="10"/>
      <c r="D35" s="10"/>
      <c r="E35" s="10"/>
      <c r="F35" s="10"/>
      <c r="G35" s="10"/>
      <c r="H35" s="10"/>
      <c r="I35" s="10"/>
      <c r="J35" s="10"/>
    </row>
  </sheetData>
  <sheetProtection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9 do Uchwały nr XV/71/2007 Rady Powiatu Nowosolskiego z dnia 28 grudnia 2007r.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showGridLines="0" zoomScalePageLayoutView="0" workbookViewId="0" topLeftCell="A1">
      <selection activeCell="D34" sqref="D34"/>
    </sheetView>
  </sheetViews>
  <sheetFormatPr defaultColWidth="9.00390625" defaultRowHeight="12.75"/>
  <cols>
    <col min="1" max="1" width="6.375" style="0" customWidth="1"/>
    <col min="2" max="2" width="55.125" style="0" customWidth="1"/>
    <col min="3" max="3" width="11.00390625" style="0" customWidth="1"/>
    <col min="4" max="12" width="10.125" style="0" customWidth="1"/>
  </cols>
  <sheetData>
    <row r="1" spans="1:12" ht="17.25">
      <c r="A1" s="238" t="s">
        <v>205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</row>
    <row r="2" spans="1:12" ht="9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ht="12.75">
      <c r="L3" s="78" t="s">
        <v>41</v>
      </c>
    </row>
    <row r="4" spans="1:12" s="60" customFormat="1" ht="35.25" customHeight="1">
      <c r="A4" s="234" t="s">
        <v>60</v>
      </c>
      <c r="B4" s="234" t="s">
        <v>0</v>
      </c>
      <c r="C4" s="291" t="s">
        <v>131</v>
      </c>
      <c r="D4" s="293" t="s">
        <v>121</v>
      </c>
      <c r="E4" s="293"/>
      <c r="F4" s="293"/>
      <c r="G4" s="293"/>
      <c r="H4" s="293"/>
      <c r="I4" s="293"/>
      <c r="J4" s="293"/>
      <c r="K4" s="293"/>
      <c r="L4" s="293"/>
    </row>
    <row r="5" spans="1:12" s="60" customFormat="1" ht="23.25" customHeight="1">
      <c r="A5" s="234"/>
      <c r="B5" s="234"/>
      <c r="C5" s="292"/>
      <c r="D5" s="74">
        <v>2007</v>
      </c>
      <c r="E5" s="74">
        <v>2008</v>
      </c>
      <c r="F5" s="74">
        <v>2009</v>
      </c>
      <c r="G5" s="74">
        <v>2010</v>
      </c>
      <c r="H5" s="74">
        <v>2011</v>
      </c>
      <c r="I5" s="74">
        <v>2012</v>
      </c>
      <c r="J5" s="74">
        <v>2013</v>
      </c>
      <c r="K5" s="74">
        <v>2014</v>
      </c>
      <c r="L5" s="74">
        <v>2015</v>
      </c>
    </row>
    <row r="6" spans="1:12" s="73" customFormat="1" ht="8.25">
      <c r="A6" s="72">
        <v>1</v>
      </c>
      <c r="B6" s="72">
        <v>2</v>
      </c>
      <c r="C6" s="72">
        <v>3</v>
      </c>
      <c r="D6" s="72">
        <v>4</v>
      </c>
      <c r="E6" s="72">
        <v>5</v>
      </c>
      <c r="F6" s="72">
        <v>6</v>
      </c>
      <c r="G6" s="72">
        <v>7</v>
      </c>
      <c r="H6" s="72"/>
      <c r="I6" s="72"/>
      <c r="J6" s="72"/>
      <c r="K6" s="72">
        <v>8</v>
      </c>
      <c r="L6" s="72">
        <v>9</v>
      </c>
    </row>
    <row r="7" spans="1:12" s="211" customFormat="1" ht="22.5" customHeight="1">
      <c r="A7" s="58" t="s">
        <v>11</v>
      </c>
      <c r="B7" s="77" t="s">
        <v>344</v>
      </c>
      <c r="C7" s="210">
        <f>C8+C12+C17</f>
        <v>7636881</v>
      </c>
      <c r="D7" s="210">
        <f aca="true" t="shared" si="0" ref="D7:L7">D8+D12+D17</f>
        <v>10166707</v>
      </c>
      <c r="E7" s="210">
        <f t="shared" si="0"/>
        <v>9029637</v>
      </c>
      <c r="F7" s="210">
        <f t="shared" si="0"/>
        <v>8154127</v>
      </c>
      <c r="G7" s="210">
        <f t="shared" si="0"/>
        <v>6678617</v>
      </c>
      <c r="H7" s="210">
        <f t="shared" si="0"/>
        <v>5103107</v>
      </c>
      <c r="I7" s="210">
        <f t="shared" si="0"/>
        <v>3527597</v>
      </c>
      <c r="J7" s="210">
        <f t="shared" si="0"/>
        <v>1952087</v>
      </c>
      <c r="K7" s="210">
        <f t="shared" si="0"/>
        <v>376577</v>
      </c>
      <c r="L7" s="210">
        <f t="shared" si="0"/>
        <v>0</v>
      </c>
    </row>
    <row r="8" spans="1:12" s="92" customFormat="1" ht="15" customHeight="1">
      <c r="A8" s="66" t="s">
        <v>103</v>
      </c>
      <c r="B8" s="68" t="s">
        <v>197</v>
      </c>
      <c r="C8" s="209">
        <f>SUM(C9:C11)</f>
        <v>7636881</v>
      </c>
      <c r="D8" s="209">
        <f aca="true" t="shared" si="1" ref="D8:L8">SUM(D9:D11)</f>
        <v>6705147</v>
      </c>
      <c r="E8" s="209">
        <f t="shared" si="1"/>
        <v>6579637</v>
      </c>
      <c r="F8" s="209">
        <f t="shared" si="1"/>
        <v>6054127</v>
      </c>
      <c r="G8" s="209">
        <f t="shared" si="1"/>
        <v>4928617</v>
      </c>
      <c r="H8" s="209">
        <f>SUM(H9:H11)</f>
        <v>3703107</v>
      </c>
      <c r="I8" s="209">
        <f>SUM(I9:I11)</f>
        <v>2477597</v>
      </c>
      <c r="J8" s="209">
        <f>SUM(J9:J11)</f>
        <v>1252087</v>
      </c>
      <c r="K8" s="209">
        <f t="shared" si="1"/>
        <v>26577</v>
      </c>
      <c r="L8" s="209">
        <f t="shared" si="1"/>
        <v>0</v>
      </c>
    </row>
    <row r="9" spans="1:12" s="59" customFormat="1" ht="15" customHeight="1">
      <c r="A9" s="71" t="s">
        <v>180</v>
      </c>
      <c r="B9" s="69" t="s">
        <v>122</v>
      </c>
      <c r="C9" s="206"/>
      <c r="D9" s="206"/>
      <c r="E9" s="206"/>
      <c r="F9" s="206"/>
      <c r="G9" s="206"/>
      <c r="H9" s="206"/>
      <c r="I9" s="206"/>
      <c r="J9" s="206"/>
      <c r="K9" s="206"/>
      <c r="L9" s="206"/>
    </row>
    <row r="10" spans="1:12" s="59" customFormat="1" ht="15" customHeight="1">
      <c r="A10" s="71" t="s">
        <v>181</v>
      </c>
      <c r="B10" s="69" t="s">
        <v>123</v>
      </c>
      <c r="C10" s="206">
        <v>1836881</v>
      </c>
      <c r="D10" s="206">
        <v>905147</v>
      </c>
      <c r="E10" s="206">
        <v>779637</v>
      </c>
      <c r="F10" s="206">
        <v>654127</v>
      </c>
      <c r="G10" s="206">
        <v>528617</v>
      </c>
      <c r="H10" s="206">
        <v>403107</v>
      </c>
      <c r="I10" s="206">
        <v>277597</v>
      </c>
      <c r="J10" s="206">
        <v>152087</v>
      </c>
      <c r="K10" s="206">
        <v>26577</v>
      </c>
      <c r="L10" s="206">
        <v>0</v>
      </c>
    </row>
    <row r="11" spans="1:12" s="59" customFormat="1" ht="15" customHeight="1">
      <c r="A11" s="71" t="s">
        <v>182</v>
      </c>
      <c r="B11" s="69" t="s">
        <v>124</v>
      </c>
      <c r="C11" s="206">
        <v>5800000</v>
      </c>
      <c r="D11" s="206">
        <v>5800000</v>
      </c>
      <c r="E11" s="206">
        <v>5800000</v>
      </c>
      <c r="F11" s="206">
        <v>5400000</v>
      </c>
      <c r="G11" s="206">
        <v>4400000</v>
      </c>
      <c r="H11" s="206">
        <v>3300000</v>
      </c>
      <c r="I11" s="206">
        <v>2200000</v>
      </c>
      <c r="J11" s="206">
        <v>1100000</v>
      </c>
      <c r="K11" s="206">
        <v>0</v>
      </c>
      <c r="L11" s="206">
        <v>0</v>
      </c>
    </row>
    <row r="12" spans="1:12" s="92" customFormat="1" ht="15" customHeight="1">
      <c r="A12" s="66" t="s">
        <v>109</v>
      </c>
      <c r="B12" s="68" t="s">
        <v>198</v>
      </c>
      <c r="C12" s="209"/>
      <c r="D12" s="209">
        <v>3461560</v>
      </c>
      <c r="E12" s="209">
        <f aca="true" t="shared" si="2" ref="E12:L12">E13+E14+E16</f>
        <v>2450000</v>
      </c>
      <c r="F12" s="209">
        <f t="shared" si="2"/>
        <v>2100000</v>
      </c>
      <c r="G12" s="209">
        <f t="shared" si="2"/>
        <v>1750000</v>
      </c>
      <c r="H12" s="209">
        <f t="shared" si="2"/>
        <v>1400000</v>
      </c>
      <c r="I12" s="209">
        <f t="shared" si="2"/>
        <v>1050000</v>
      </c>
      <c r="J12" s="209">
        <f t="shared" si="2"/>
        <v>700000</v>
      </c>
      <c r="K12" s="209">
        <f t="shared" si="2"/>
        <v>350000</v>
      </c>
      <c r="L12" s="209">
        <f t="shared" si="2"/>
        <v>0</v>
      </c>
    </row>
    <row r="13" spans="1:12" s="59" customFormat="1" ht="15" customHeight="1">
      <c r="A13" s="71" t="s">
        <v>183</v>
      </c>
      <c r="B13" s="69" t="s">
        <v>125</v>
      </c>
      <c r="C13" s="206"/>
      <c r="D13" s="206"/>
      <c r="E13" s="206"/>
      <c r="F13" s="206"/>
      <c r="G13" s="206"/>
      <c r="H13" s="206"/>
      <c r="I13" s="206"/>
      <c r="J13" s="206"/>
      <c r="K13" s="206"/>
      <c r="L13" s="206"/>
    </row>
    <row r="14" spans="1:12" s="59" customFormat="1" ht="15" customHeight="1">
      <c r="A14" s="71" t="s">
        <v>184</v>
      </c>
      <c r="B14" s="69" t="s">
        <v>126</v>
      </c>
      <c r="C14" s="206"/>
      <c r="D14" s="206">
        <v>3461560</v>
      </c>
      <c r="E14" s="206">
        <v>2450000</v>
      </c>
      <c r="F14" s="206">
        <v>2100000</v>
      </c>
      <c r="G14" s="206">
        <v>1750000</v>
      </c>
      <c r="H14" s="206">
        <v>1400000</v>
      </c>
      <c r="I14" s="206">
        <v>1050000</v>
      </c>
      <c r="J14" s="206">
        <v>700000</v>
      </c>
      <c r="K14" s="206">
        <v>350000</v>
      </c>
      <c r="L14" s="206">
        <v>0</v>
      </c>
    </row>
    <row r="15" spans="1:12" s="59" customFormat="1" ht="15" customHeight="1">
      <c r="A15" s="71"/>
      <c r="B15" s="70" t="s">
        <v>127</v>
      </c>
      <c r="C15" s="206"/>
      <c r="D15" s="206"/>
      <c r="E15" s="206"/>
      <c r="F15" s="206"/>
      <c r="G15" s="206"/>
      <c r="H15" s="206"/>
      <c r="I15" s="206"/>
      <c r="J15" s="206"/>
      <c r="K15" s="206"/>
      <c r="L15" s="206"/>
    </row>
    <row r="16" spans="1:12" s="59" customFormat="1" ht="15" customHeight="1">
      <c r="A16" s="71" t="s">
        <v>185</v>
      </c>
      <c r="B16" s="69" t="s">
        <v>98</v>
      </c>
      <c r="C16" s="206"/>
      <c r="D16" s="206"/>
      <c r="E16" s="206"/>
      <c r="F16" s="206"/>
      <c r="G16" s="206"/>
      <c r="H16" s="206"/>
      <c r="I16" s="206"/>
      <c r="J16" s="206"/>
      <c r="K16" s="206"/>
      <c r="L16" s="206"/>
    </row>
    <row r="17" spans="1:12" s="59" customFormat="1" ht="15" customHeight="1">
      <c r="A17" s="66" t="s">
        <v>110</v>
      </c>
      <c r="B17" s="68" t="s">
        <v>128</v>
      </c>
      <c r="C17" s="207"/>
      <c r="D17" s="207">
        <f aca="true" t="shared" si="3" ref="D17:L17">SUM(D18:D19)</f>
        <v>0</v>
      </c>
      <c r="E17" s="207">
        <f t="shared" si="3"/>
        <v>0</v>
      </c>
      <c r="F17" s="207">
        <f t="shared" si="3"/>
        <v>0</v>
      </c>
      <c r="G17" s="207">
        <f t="shared" si="3"/>
        <v>0</v>
      </c>
      <c r="H17" s="207">
        <f t="shared" si="3"/>
        <v>0</v>
      </c>
      <c r="I17" s="207">
        <f t="shared" si="3"/>
        <v>0</v>
      </c>
      <c r="J17" s="207">
        <f t="shared" si="3"/>
        <v>0</v>
      </c>
      <c r="K17" s="207">
        <f t="shared" si="3"/>
        <v>0</v>
      </c>
      <c r="L17" s="207">
        <f t="shared" si="3"/>
        <v>0</v>
      </c>
    </row>
    <row r="18" spans="1:12" s="59" customFormat="1" ht="15" customHeight="1">
      <c r="A18" s="71" t="s">
        <v>199</v>
      </c>
      <c r="B18" s="93" t="s">
        <v>201</v>
      </c>
      <c r="C18" s="208"/>
      <c r="D18" s="208">
        <v>0</v>
      </c>
      <c r="E18" s="208"/>
      <c r="F18" s="208"/>
      <c r="G18" s="208"/>
      <c r="H18" s="208"/>
      <c r="I18" s="208"/>
      <c r="J18" s="208"/>
      <c r="K18" s="208"/>
      <c r="L18" s="208"/>
    </row>
    <row r="19" spans="1:12" s="59" customFormat="1" ht="15" customHeight="1">
      <c r="A19" s="71" t="s">
        <v>200</v>
      </c>
      <c r="B19" s="93" t="s">
        <v>202</v>
      </c>
      <c r="C19" s="208"/>
      <c r="D19" s="208"/>
      <c r="E19" s="208"/>
      <c r="F19" s="208"/>
      <c r="G19" s="208"/>
      <c r="H19" s="208"/>
      <c r="I19" s="208"/>
      <c r="J19" s="208"/>
      <c r="K19" s="208"/>
      <c r="L19" s="208"/>
    </row>
    <row r="20" spans="1:12" s="211" customFormat="1" ht="22.5" customHeight="1">
      <c r="A20" s="58">
        <v>2</v>
      </c>
      <c r="B20" s="77" t="s">
        <v>196</v>
      </c>
      <c r="C20" s="210"/>
      <c r="D20" s="210">
        <f aca="true" t="shared" si="4" ref="D20:L20">D21+D25+D26</f>
        <v>4046833</v>
      </c>
      <c r="E20" s="210">
        <f t="shared" si="4"/>
        <v>2496153</v>
      </c>
      <c r="F20" s="210">
        <f t="shared" si="4"/>
        <v>2398119</v>
      </c>
      <c r="G20" s="210">
        <f t="shared" si="4"/>
        <v>1917942</v>
      </c>
      <c r="H20" s="210">
        <f t="shared" si="4"/>
        <v>1910168</v>
      </c>
      <c r="I20" s="210">
        <f t="shared" si="4"/>
        <v>1831164</v>
      </c>
      <c r="J20" s="210">
        <f t="shared" si="4"/>
        <v>1752122</v>
      </c>
      <c r="K20" s="210">
        <f t="shared" si="4"/>
        <v>1673100</v>
      </c>
      <c r="L20" s="210">
        <f t="shared" si="4"/>
        <v>395144</v>
      </c>
    </row>
    <row r="21" spans="1:12" s="211" customFormat="1" ht="15" customHeight="1">
      <c r="A21" s="58" t="s">
        <v>112</v>
      </c>
      <c r="B21" s="77" t="s">
        <v>195</v>
      </c>
      <c r="C21" s="210"/>
      <c r="D21" s="210">
        <f aca="true" t="shared" si="5" ref="D21:L21">SUM(D22:D24)</f>
        <v>1791625</v>
      </c>
      <c r="E21" s="210">
        <f t="shared" si="5"/>
        <v>1872240</v>
      </c>
      <c r="F21" s="210">
        <f t="shared" si="5"/>
        <v>1821250</v>
      </c>
      <c r="G21" s="210">
        <f t="shared" si="5"/>
        <v>1475510</v>
      </c>
      <c r="H21" s="210">
        <f t="shared" si="5"/>
        <v>1575510</v>
      </c>
      <c r="I21" s="210">
        <f t="shared" si="5"/>
        <v>1575510</v>
      </c>
      <c r="J21" s="210">
        <f t="shared" si="5"/>
        <v>1575510</v>
      </c>
      <c r="K21" s="210">
        <f t="shared" si="5"/>
        <v>1575510</v>
      </c>
      <c r="L21" s="210">
        <f t="shared" si="5"/>
        <v>376577</v>
      </c>
    </row>
    <row r="22" spans="1:12" s="59" customFormat="1" ht="15" customHeight="1">
      <c r="A22" s="71" t="s">
        <v>177</v>
      </c>
      <c r="B22" s="69" t="s">
        <v>188</v>
      </c>
      <c r="C22" s="206"/>
      <c r="D22" s="206">
        <v>929383</v>
      </c>
      <c r="E22" s="206">
        <v>646500</v>
      </c>
      <c r="F22" s="206">
        <v>475510</v>
      </c>
      <c r="G22" s="206">
        <v>475510</v>
      </c>
      <c r="H22" s="206">
        <v>475510</v>
      </c>
      <c r="I22" s="206">
        <v>475510</v>
      </c>
      <c r="J22" s="206">
        <v>475510</v>
      </c>
      <c r="K22" s="206">
        <v>475510</v>
      </c>
      <c r="L22" s="206">
        <v>376577</v>
      </c>
    </row>
    <row r="23" spans="1:12" s="59" customFormat="1" ht="15" customHeight="1">
      <c r="A23" s="71" t="s">
        <v>178</v>
      </c>
      <c r="B23" s="69" t="s">
        <v>190</v>
      </c>
      <c r="C23" s="206"/>
      <c r="D23" s="206"/>
      <c r="E23" s="206"/>
      <c r="F23" s="206">
        <v>400000</v>
      </c>
      <c r="G23" s="206">
        <v>1000000</v>
      </c>
      <c r="H23" s="206">
        <v>1100000</v>
      </c>
      <c r="I23" s="206">
        <v>1100000</v>
      </c>
      <c r="J23" s="206">
        <v>1100000</v>
      </c>
      <c r="K23" s="206">
        <v>1100000</v>
      </c>
      <c r="L23" s="206"/>
    </row>
    <row r="24" spans="1:12" s="59" customFormat="1" ht="15" customHeight="1">
      <c r="A24" s="71" t="s">
        <v>179</v>
      </c>
      <c r="B24" s="69" t="s">
        <v>189</v>
      </c>
      <c r="C24" s="206"/>
      <c r="D24" s="206">
        <v>862242</v>
      </c>
      <c r="E24" s="206">
        <v>1225740</v>
      </c>
      <c r="F24" s="206">
        <v>945740</v>
      </c>
      <c r="G24" s="206"/>
      <c r="H24" s="206"/>
      <c r="I24" s="206"/>
      <c r="J24" s="206"/>
      <c r="K24" s="206"/>
      <c r="L24" s="206"/>
    </row>
    <row r="25" spans="1:12" s="92" customFormat="1" ht="15" customHeight="1">
      <c r="A25" s="66" t="s">
        <v>113</v>
      </c>
      <c r="B25" s="68" t="s">
        <v>187</v>
      </c>
      <c r="C25" s="209"/>
      <c r="D25" s="209">
        <v>1692001</v>
      </c>
      <c r="E25" s="209"/>
      <c r="F25" s="209"/>
      <c r="G25" s="209"/>
      <c r="H25" s="209"/>
      <c r="I25" s="209"/>
      <c r="J25" s="209"/>
      <c r="K25" s="209"/>
      <c r="L25" s="209"/>
    </row>
    <row r="26" spans="1:12" s="92" customFormat="1" ht="14.25" customHeight="1">
      <c r="A26" s="66" t="s">
        <v>176</v>
      </c>
      <c r="B26" s="68" t="s">
        <v>186</v>
      </c>
      <c r="C26" s="209"/>
      <c r="D26" s="209">
        <v>563207</v>
      </c>
      <c r="E26" s="209">
        <v>623913</v>
      </c>
      <c r="F26" s="209">
        <v>576869</v>
      </c>
      <c r="G26" s="209">
        <v>442432</v>
      </c>
      <c r="H26" s="209">
        <v>334658</v>
      </c>
      <c r="I26" s="209">
        <v>255654</v>
      </c>
      <c r="J26" s="209">
        <v>176612</v>
      </c>
      <c r="K26" s="209">
        <v>97590</v>
      </c>
      <c r="L26" s="209">
        <v>18567</v>
      </c>
    </row>
    <row r="27" spans="1:12" s="211" customFormat="1" ht="22.5" customHeight="1">
      <c r="A27" s="58" t="s">
        <v>13</v>
      </c>
      <c r="B27" s="77" t="s">
        <v>129</v>
      </c>
      <c r="C27" s="210"/>
      <c r="D27" s="210">
        <v>54110511</v>
      </c>
      <c r="E27" s="210">
        <v>59209415</v>
      </c>
      <c r="F27" s="210">
        <v>62035542</v>
      </c>
      <c r="G27" s="210">
        <v>55806560</v>
      </c>
      <c r="H27" s="210">
        <v>56643658</v>
      </c>
      <c r="I27" s="210">
        <v>57493313</v>
      </c>
      <c r="J27" s="210">
        <v>58355713</v>
      </c>
      <c r="K27" s="210">
        <v>59231049</v>
      </c>
      <c r="L27" s="210">
        <v>60119514</v>
      </c>
    </row>
    <row r="28" spans="1:12" s="86" customFormat="1" ht="22.5" customHeight="1">
      <c r="A28" s="58" t="s">
        <v>1</v>
      </c>
      <c r="B28" s="77" t="s">
        <v>149</v>
      </c>
      <c r="C28" s="205"/>
      <c r="D28" s="205">
        <v>54950687</v>
      </c>
      <c r="E28" s="205">
        <v>58562915</v>
      </c>
      <c r="F28" s="205">
        <v>61160032</v>
      </c>
      <c r="G28" s="205">
        <v>54331050</v>
      </c>
      <c r="H28" s="205">
        <v>55068148</v>
      </c>
      <c r="I28" s="205">
        <v>55917803</v>
      </c>
      <c r="J28" s="205">
        <v>56780203</v>
      </c>
      <c r="K28" s="205">
        <v>57655539</v>
      </c>
      <c r="L28" s="205">
        <v>59742937</v>
      </c>
    </row>
    <row r="29" spans="1:12" s="86" customFormat="1" ht="22.5" customHeight="1">
      <c r="A29" s="58" t="s">
        <v>18</v>
      </c>
      <c r="B29" s="77" t="s">
        <v>150</v>
      </c>
      <c r="C29" s="205"/>
      <c r="D29" s="205">
        <f>D27-D28</f>
        <v>-840176</v>
      </c>
      <c r="E29" s="205">
        <f aca="true" t="shared" si="6" ref="E29:L29">E27-E28</f>
        <v>646500</v>
      </c>
      <c r="F29" s="205">
        <f t="shared" si="6"/>
        <v>875510</v>
      </c>
      <c r="G29" s="205">
        <f t="shared" si="6"/>
        <v>1475510</v>
      </c>
      <c r="H29" s="205">
        <f t="shared" si="6"/>
        <v>1575510</v>
      </c>
      <c r="I29" s="205">
        <f t="shared" si="6"/>
        <v>1575510</v>
      </c>
      <c r="J29" s="205">
        <f t="shared" si="6"/>
        <v>1575510</v>
      </c>
      <c r="K29" s="205">
        <f t="shared" si="6"/>
        <v>1575510</v>
      </c>
      <c r="L29" s="205">
        <f t="shared" si="6"/>
        <v>376577</v>
      </c>
    </row>
    <row r="30" spans="1:12" s="60" customFormat="1" ht="22.5" customHeight="1">
      <c r="A30" s="58" t="s">
        <v>21</v>
      </c>
      <c r="B30" s="77" t="s">
        <v>130</v>
      </c>
      <c r="C30" s="76"/>
      <c r="D30" s="76"/>
      <c r="E30" s="76"/>
      <c r="F30" s="76"/>
      <c r="G30" s="76"/>
      <c r="H30" s="76"/>
      <c r="I30" s="76"/>
      <c r="J30" s="76"/>
      <c r="K30" s="76"/>
      <c r="L30" s="76"/>
    </row>
    <row r="31" spans="1:12" s="59" customFormat="1" ht="15" customHeight="1">
      <c r="A31" s="66" t="s">
        <v>191</v>
      </c>
      <c r="B31" s="67" t="s">
        <v>347</v>
      </c>
      <c r="C31" s="54"/>
      <c r="D31" s="212">
        <f>D7/D27</f>
        <v>0.1878878393885432</v>
      </c>
      <c r="E31" s="212">
        <f aca="true" t="shared" si="7" ref="E31:L31">E7/E27</f>
        <v>0.15250339831933823</v>
      </c>
      <c r="F31" s="212">
        <f t="shared" si="7"/>
        <v>0.13144282675889252</v>
      </c>
      <c r="G31" s="212">
        <f t="shared" si="7"/>
        <v>0.11967440745317397</v>
      </c>
      <c r="H31" s="212">
        <f t="shared" si="7"/>
        <v>0.09009140970380126</v>
      </c>
      <c r="I31" s="212">
        <f t="shared" si="7"/>
        <v>0.061356648554937165</v>
      </c>
      <c r="J31" s="212">
        <f t="shared" si="7"/>
        <v>0.0334515148499685</v>
      </c>
      <c r="K31" s="212">
        <f t="shared" si="7"/>
        <v>0.006357763476382125</v>
      </c>
      <c r="L31" s="212">
        <f t="shared" si="7"/>
        <v>0</v>
      </c>
    </row>
    <row r="32" spans="1:12" s="59" customFormat="1" ht="28.5" customHeight="1">
      <c r="A32" s="66" t="s">
        <v>192</v>
      </c>
      <c r="B32" s="67" t="s">
        <v>348</v>
      </c>
      <c r="C32" s="54"/>
      <c r="D32" s="213">
        <f>(D8+D12)/D27</f>
        <v>0.1878878393885432</v>
      </c>
      <c r="E32" s="213">
        <f aca="true" t="shared" si="8" ref="E32:L32">(E8+E12)/E27</f>
        <v>0.15250339831933823</v>
      </c>
      <c r="F32" s="213">
        <f t="shared" si="8"/>
        <v>0.13144282675889252</v>
      </c>
      <c r="G32" s="213">
        <f t="shared" si="8"/>
        <v>0.11967440745317397</v>
      </c>
      <c r="H32" s="213">
        <f t="shared" si="8"/>
        <v>0.09009140970380126</v>
      </c>
      <c r="I32" s="213">
        <f t="shared" si="8"/>
        <v>0.061356648554937165</v>
      </c>
      <c r="J32" s="213">
        <f t="shared" si="8"/>
        <v>0.0334515148499685</v>
      </c>
      <c r="K32" s="213">
        <f t="shared" si="8"/>
        <v>0.006357763476382125</v>
      </c>
      <c r="L32" s="213">
        <f t="shared" si="8"/>
        <v>0</v>
      </c>
    </row>
    <row r="33" spans="1:12" s="59" customFormat="1" ht="15" customHeight="1">
      <c r="A33" s="66" t="s">
        <v>193</v>
      </c>
      <c r="B33" s="67" t="s">
        <v>203</v>
      </c>
      <c r="C33" s="54"/>
      <c r="D33" s="212">
        <f>D20/D27</f>
        <v>0.07478829760081179</v>
      </c>
      <c r="E33" s="212">
        <f aca="true" t="shared" si="9" ref="E33:L33">E20/E27</f>
        <v>0.04215804192627135</v>
      </c>
      <c r="F33" s="212">
        <f t="shared" si="9"/>
        <v>0.03865717817053972</v>
      </c>
      <c r="G33" s="212">
        <f t="shared" si="9"/>
        <v>0.03436768007202021</v>
      </c>
      <c r="H33" s="212">
        <f t="shared" si="9"/>
        <v>0.03372253960010845</v>
      </c>
      <c r="I33" s="212">
        <f t="shared" si="9"/>
        <v>0.03185003445531135</v>
      </c>
      <c r="J33" s="212">
        <f t="shared" si="9"/>
        <v>0.030024858063168555</v>
      </c>
      <c r="K33" s="212">
        <f t="shared" si="9"/>
        <v>0.02824700943587881</v>
      </c>
      <c r="L33" s="212">
        <f t="shared" si="9"/>
        <v>0.006572641289149477</v>
      </c>
    </row>
    <row r="34" spans="1:12" s="59" customFormat="1" ht="25.5" customHeight="1">
      <c r="A34" s="66" t="s">
        <v>194</v>
      </c>
      <c r="B34" s="67" t="s">
        <v>204</v>
      </c>
      <c r="C34" s="54"/>
      <c r="D34" s="213">
        <f>(D21+D26)/D27</f>
        <v>0.043518938492375356</v>
      </c>
      <c r="E34" s="213">
        <f aca="true" t="shared" si="10" ref="E34:L34">(E21+E26)/E27</f>
        <v>0.04215804192627135</v>
      </c>
      <c r="F34" s="213">
        <f t="shared" si="10"/>
        <v>0.03865717817053972</v>
      </c>
      <c r="G34" s="213">
        <f t="shared" si="10"/>
        <v>0.03436768007202021</v>
      </c>
      <c r="H34" s="213">
        <f t="shared" si="10"/>
        <v>0.03372253960010845</v>
      </c>
      <c r="I34" s="213">
        <f t="shared" si="10"/>
        <v>0.03185003445531135</v>
      </c>
      <c r="J34" s="213">
        <f t="shared" si="10"/>
        <v>0.030024858063168555</v>
      </c>
      <c r="K34" s="213">
        <f t="shared" si="10"/>
        <v>0.02824700943587881</v>
      </c>
      <c r="L34" s="213">
        <f t="shared" si="10"/>
        <v>0.006572641289149477</v>
      </c>
    </row>
  </sheetData>
  <sheetProtection/>
  <mergeCells count="5">
    <mergeCell ref="A1:L1"/>
    <mergeCell ref="A4:A5"/>
    <mergeCell ref="B4:B5"/>
    <mergeCell ref="C4:C5"/>
    <mergeCell ref="D4:L4"/>
  </mergeCells>
  <printOptions horizontalCentered="1" verticalCentered="1"/>
  <pageMargins left="0.5905511811023623" right="0.5905511811023623" top="0.89" bottom="0.55" header="0.5118110236220472" footer="0.3"/>
  <pageSetup fitToHeight="1" fitToWidth="1" horizontalDpi="600" verticalDpi="600" orientation="landscape" paperSize="9" scale="83" r:id="rId1"/>
  <headerFooter alignWithMargins="0">
    <oddHeader>&amp;R&amp;9Załącznik nr 14
do Uchwały Nr VI/33/2007
Rady Powiatu Nowosolskiego
z dnia 2 marca 2007 roku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2" sqref="A2:C2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625" style="0" customWidth="1"/>
    <col min="5" max="5" width="26.375" style="0" customWidth="1"/>
    <col min="6" max="6" width="25.125" style="0" customWidth="1"/>
    <col min="7" max="7" width="15.625" style="0" customWidth="1"/>
  </cols>
  <sheetData>
    <row r="1" spans="1:7" ht="19.5" customHeight="1">
      <c r="A1" s="272" t="s">
        <v>86</v>
      </c>
      <c r="B1" s="272"/>
      <c r="C1" s="272"/>
      <c r="D1" s="272"/>
      <c r="E1" s="272"/>
      <c r="F1" s="272"/>
      <c r="G1" s="272"/>
    </row>
    <row r="2" spans="5:7" ht="19.5" customHeight="1">
      <c r="E2" s="7"/>
      <c r="F2" s="7"/>
      <c r="G2" s="7"/>
    </row>
    <row r="3" spans="5:7" ht="19.5" customHeight="1">
      <c r="E3" s="1"/>
      <c r="F3" s="1"/>
      <c r="G3" s="13" t="s">
        <v>41</v>
      </c>
    </row>
    <row r="4" spans="1:7" ht="19.5" customHeight="1">
      <c r="A4" s="246" t="s">
        <v>60</v>
      </c>
      <c r="B4" s="246" t="s">
        <v>2</v>
      </c>
      <c r="C4" s="246" t="s">
        <v>3</v>
      </c>
      <c r="D4" s="276" t="s">
        <v>154</v>
      </c>
      <c r="E4" s="247" t="s">
        <v>84</v>
      </c>
      <c r="F4" s="247" t="s">
        <v>85</v>
      </c>
      <c r="G4" s="247" t="s">
        <v>42</v>
      </c>
    </row>
    <row r="5" spans="1:7" ht="19.5" customHeight="1">
      <c r="A5" s="246"/>
      <c r="B5" s="246"/>
      <c r="C5" s="246"/>
      <c r="D5" s="277"/>
      <c r="E5" s="247"/>
      <c r="F5" s="247"/>
      <c r="G5" s="247"/>
    </row>
    <row r="6" spans="1:7" ht="19.5" customHeight="1">
      <c r="A6" s="246"/>
      <c r="B6" s="246"/>
      <c r="C6" s="246"/>
      <c r="D6" s="278"/>
      <c r="E6" s="247"/>
      <c r="F6" s="247"/>
      <c r="G6" s="247"/>
    </row>
    <row r="7" spans="1:7" ht="7.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7" ht="30" customHeight="1">
      <c r="A8" s="42"/>
      <c r="B8" s="42"/>
      <c r="C8" s="42"/>
      <c r="D8" s="42"/>
      <c r="E8" s="42"/>
      <c r="F8" s="42"/>
      <c r="G8" s="42"/>
    </row>
    <row r="9" spans="1:7" ht="30" customHeight="1">
      <c r="A9" s="43"/>
      <c r="B9" s="43"/>
      <c r="C9" s="43"/>
      <c r="D9" s="43"/>
      <c r="E9" s="43"/>
      <c r="F9" s="43"/>
      <c r="G9" s="43"/>
    </row>
    <row r="10" spans="1:7" ht="30" customHeight="1">
      <c r="A10" s="43"/>
      <c r="B10" s="43"/>
      <c r="C10" s="43"/>
      <c r="D10" s="43"/>
      <c r="E10" s="43"/>
      <c r="F10" s="43"/>
      <c r="G10" s="43"/>
    </row>
    <row r="11" spans="1:7" ht="30" customHeight="1">
      <c r="A11" s="43"/>
      <c r="B11" s="43"/>
      <c r="C11" s="43"/>
      <c r="D11" s="43"/>
      <c r="E11" s="43"/>
      <c r="F11" s="43"/>
      <c r="G11" s="43"/>
    </row>
    <row r="12" spans="1:7" ht="30" customHeight="1">
      <c r="A12" s="44"/>
      <c r="B12" s="44"/>
      <c r="C12" s="44"/>
      <c r="D12" s="44"/>
      <c r="E12" s="44"/>
      <c r="F12" s="44"/>
      <c r="G12" s="44"/>
    </row>
    <row r="13" spans="1:7" s="1" customFormat="1" ht="30" customHeight="1">
      <c r="A13" s="288" t="s">
        <v>148</v>
      </c>
      <c r="B13" s="289"/>
      <c r="C13" s="289"/>
      <c r="D13" s="289"/>
      <c r="E13" s="290"/>
      <c r="F13" s="30"/>
      <c r="G13" s="30"/>
    </row>
    <row r="15" ht="12.75">
      <c r="A15" s="87" t="s">
        <v>209</v>
      </c>
    </row>
  </sheetData>
  <sheetProtection/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Powiatu nr ...............
z dnia ..............................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11"/>
  <sheetViews>
    <sheetView showGridLines="0" defaultGridColor="0" zoomScalePageLayoutView="0" colorId="8" workbookViewId="0" topLeftCell="A1">
      <selection activeCell="A2" sqref="A2:C2"/>
    </sheetView>
  </sheetViews>
  <sheetFormatPr defaultColWidth="9.125" defaultRowHeight="12.75"/>
  <cols>
    <col min="1" max="1" width="4.375" style="1" customWidth="1"/>
    <col min="2" max="2" width="22.375" style="4" customWidth="1"/>
    <col min="3" max="3" width="24.375" style="1" customWidth="1"/>
    <col min="4" max="4" width="22.625" style="1" customWidth="1"/>
    <col min="5" max="6" width="27.125" style="1" customWidth="1"/>
    <col min="7" max="16384" width="9.125" style="1" customWidth="1"/>
  </cols>
  <sheetData>
    <row r="1" spans="1:6" ht="37.5" customHeight="1">
      <c r="A1" s="273" t="s">
        <v>76</v>
      </c>
      <c r="B1" s="273"/>
      <c r="C1" s="273"/>
      <c r="D1" s="273"/>
      <c r="E1" s="273"/>
      <c r="F1" s="273"/>
    </row>
    <row r="2" spans="1:6" ht="65.25" customHeight="1">
      <c r="A2" s="20" t="s">
        <v>60</v>
      </c>
      <c r="B2" s="20" t="s">
        <v>173</v>
      </c>
      <c r="C2" s="20" t="s">
        <v>65</v>
      </c>
      <c r="D2" s="21" t="s">
        <v>66</v>
      </c>
      <c r="E2" s="21" t="s">
        <v>67</v>
      </c>
      <c r="F2" s="21" t="s">
        <v>68</v>
      </c>
    </row>
    <row r="3" spans="1:6" ht="9" customHeight="1">
      <c r="A3" s="23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</row>
    <row r="4" spans="1:6" s="48" customFormat="1" ht="47.25" customHeight="1">
      <c r="A4" s="295" t="s">
        <v>11</v>
      </c>
      <c r="B4" s="294" t="s">
        <v>69</v>
      </c>
      <c r="C4" s="298" t="s">
        <v>213</v>
      </c>
      <c r="D4" s="298" t="s">
        <v>70</v>
      </c>
      <c r="E4" s="301" t="s">
        <v>71</v>
      </c>
      <c r="F4" s="47" t="s">
        <v>72</v>
      </c>
    </row>
    <row r="5" spans="1:6" s="48" customFormat="1" ht="47.25" customHeight="1">
      <c r="A5" s="296"/>
      <c r="B5" s="294"/>
      <c r="C5" s="299"/>
      <c r="D5" s="299"/>
      <c r="E5" s="302"/>
      <c r="F5" s="49" t="s">
        <v>73</v>
      </c>
    </row>
    <row r="6" spans="1:7" s="48" customFormat="1" ht="47.25" customHeight="1">
      <c r="A6" s="297"/>
      <c r="B6" s="294"/>
      <c r="C6" s="300"/>
      <c r="D6" s="300"/>
      <c r="E6" s="303"/>
      <c r="F6" s="49" t="s">
        <v>74</v>
      </c>
      <c r="G6" s="48" t="s">
        <v>24</v>
      </c>
    </row>
    <row r="7" spans="1:6" s="48" customFormat="1" ht="47.25" customHeight="1">
      <c r="A7" s="295" t="s">
        <v>12</v>
      </c>
      <c r="B7" s="294" t="s">
        <v>75</v>
      </c>
      <c r="C7" s="298" t="s">
        <v>214</v>
      </c>
      <c r="D7" s="298" t="s">
        <v>70</v>
      </c>
      <c r="E7" s="301" t="s">
        <v>71</v>
      </c>
      <c r="F7" s="47" t="s">
        <v>72</v>
      </c>
    </row>
    <row r="8" spans="1:6" s="48" customFormat="1" ht="47.25" customHeight="1">
      <c r="A8" s="296"/>
      <c r="B8" s="294"/>
      <c r="C8" s="299"/>
      <c r="D8" s="299"/>
      <c r="E8" s="302"/>
      <c r="F8" s="49" t="s">
        <v>73</v>
      </c>
    </row>
    <row r="9" spans="1:6" s="48" customFormat="1" ht="47.25" customHeight="1">
      <c r="A9" s="297"/>
      <c r="B9" s="294"/>
      <c r="C9" s="300"/>
      <c r="D9" s="300"/>
      <c r="E9" s="303"/>
      <c r="F9" s="49" t="s">
        <v>74</v>
      </c>
    </row>
    <row r="10" spans="1:6" ht="20.25" customHeight="1">
      <c r="A10" s="27" t="s">
        <v>13</v>
      </c>
      <c r="B10" s="27"/>
      <c r="C10" s="24"/>
      <c r="D10" s="24"/>
      <c r="E10" s="24"/>
      <c r="F10" s="24"/>
    </row>
    <row r="11" spans="1:6" ht="20.25" customHeight="1">
      <c r="A11" s="27" t="s">
        <v>1</v>
      </c>
      <c r="B11" s="27"/>
      <c r="C11" s="24"/>
      <c r="D11" s="24"/>
      <c r="E11" s="24"/>
      <c r="F11" s="24"/>
    </row>
  </sheetData>
  <sheetProtection/>
  <mergeCells count="11">
    <mergeCell ref="E7:E9"/>
    <mergeCell ref="A1:F1"/>
    <mergeCell ref="B4:B6"/>
    <mergeCell ref="B7:B9"/>
    <mergeCell ref="A4:A6"/>
    <mergeCell ref="A7:A9"/>
    <mergeCell ref="C4:C6"/>
    <mergeCell ref="D4:D6"/>
    <mergeCell ref="C7:C9"/>
    <mergeCell ref="D7:D9"/>
    <mergeCell ref="E4:E6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Powiatu Nr  .................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06"/>
  <sheetViews>
    <sheetView zoomScalePageLayoutView="0" workbookViewId="0" topLeftCell="A2">
      <selection activeCell="E76" sqref="E76"/>
    </sheetView>
  </sheetViews>
  <sheetFormatPr defaultColWidth="9.00390625" defaultRowHeight="12.75"/>
  <cols>
    <col min="1" max="1" width="5.50390625" style="0" customWidth="1"/>
    <col min="2" max="2" width="8.875" style="0" bestFit="1" customWidth="1"/>
    <col min="3" max="3" width="5.00390625" style="0" customWidth="1"/>
    <col min="4" max="4" width="52.50390625" style="0" customWidth="1"/>
    <col min="5" max="5" width="27.375" style="0" customWidth="1"/>
    <col min="6" max="6" width="10.125" style="0" customWidth="1"/>
    <col min="7" max="7" width="9.875" style="0" customWidth="1"/>
  </cols>
  <sheetData>
    <row r="1" spans="2:5" ht="17.25">
      <c r="B1" s="240" t="s">
        <v>354</v>
      </c>
      <c r="C1" s="240"/>
      <c r="D1" s="240"/>
      <c r="E1" s="240"/>
    </row>
    <row r="2" spans="2:4" ht="17.25">
      <c r="B2" s="2"/>
      <c r="C2" s="2"/>
      <c r="D2" s="2"/>
    </row>
    <row r="3" ht="12.75">
      <c r="E3" s="19" t="s">
        <v>57</v>
      </c>
    </row>
    <row r="4" spans="1:7" s="56" customFormat="1" ht="15" customHeight="1">
      <c r="A4" s="241" t="s">
        <v>2</v>
      </c>
      <c r="B4" s="241" t="s">
        <v>3</v>
      </c>
      <c r="C4" s="241" t="s">
        <v>4</v>
      </c>
      <c r="D4" s="241" t="s">
        <v>152</v>
      </c>
      <c r="E4" s="244" t="s">
        <v>423</v>
      </c>
      <c r="F4" s="223" t="s">
        <v>378</v>
      </c>
      <c r="G4" s="223" t="s">
        <v>378</v>
      </c>
    </row>
    <row r="5" spans="1:7" s="56" customFormat="1" ht="15" customHeight="1">
      <c r="A5" s="242"/>
      <c r="B5" s="242"/>
      <c r="C5" s="243"/>
      <c r="D5" s="243"/>
      <c r="E5" s="243"/>
      <c r="F5" s="222" t="s">
        <v>376</v>
      </c>
      <c r="G5" s="222" t="s">
        <v>377</v>
      </c>
    </row>
    <row r="6" spans="1:7" s="62" customFormat="1" ht="7.5" customHeight="1">
      <c r="A6" s="26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6">
        <v>7</v>
      </c>
    </row>
    <row r="7" spans="1:7" ht="39">
      <c r="A7" s="215" t="s">
        <v>292</v>
      </c>
      <c r="B7" s="215" t="s">
        <v>294</v>
      </c>
      <c r="C7" s="216">
        <v>2110</v>
      </c>
      <c r="D7" s="217" t="s">
        <v>277</v>
      </c>
      <c r="E7" s="163">
        <v>30000</v>
      </c>
      <c r="F7" s="218">
        <v>30000</v>
      </c>
      <c r="G7" s="218">
        <v>0</v>
      </c>
    </row>
    <row r="8" spans="1:7" ht="39">
      <c r="A8" s="215" t="s">
        <v>293</v>
      </c>
      <c r="B8" s="215" t="s">
        <v>295</v>
      </c>
      <c r="C8" s="216">
        <v>2460</v>
      </c>
      <c r="D8" s="219" t="s">
        <v>278</v>
      </c>
      <c r="E8" s="163">
        <v>157521</v>
      </c>
      <c r="F8" s="218">
        <v>157521</v>
      </c>
      <c r="G8" s="218">
        <v>0</v>
      </c>
    </row>
    <row r="9" spans="1:7" ht="19.5" customHeight="1">
      <c r="A9" s="215">
        <v>600</v>
      </c>
      <c r="B9" s="215">
        <v>60014</v>
      </c>
      <c r="C9" s="216" t="s">
        <v>296</v>
      </c>
      <c r="D9" s="219" t="s">
        <v>239</v>
      </c>
      <c r="E9" s="163">
        <v>160000</v>
      </c>
      <c r="F9" s="218">
        <v>160000</v>
      </c>
      <c r="G9" s="218">
        <v>0</v>
      </c>
    </row>
    <row r="10" spans="1:7" ht="39">
      <c r="A10" s="215" t="s">
        <v>408</v>
      </c>
      <c r="B10" s="215" t="s">
        <v>409</v>
      </c>
      <c r="C10" s="216" t="s">
        <v>410</v>
      </c>
      <c r="D10" s="225" t="s">
        <v>438</v>
      </c>
      <c r="E10" s="163">
        <v>264500</v>
      </c>
      <c r="F10" s="218">
        <v>0</v>
      </c>
      <c r="G10" s="218">
        <v>264500</v>
      </c>
    </row>
    <row r="11" spans="1:7" ht="39">
      <c r="A11" s="215">
        <v>600</v>
      </c>
      <c r="B11" s="215">
        <v>60014</v>
      </c>
      <c r="C11" s="216">
        <v>6300</v>
      </c>
      <c r="D11" s="219" t="s">
        <v>282</v>
      </c>
      <c r="E11" s="163">
        <v>650000</v>
      </c>
      <c r="F11" s="218">
        <v>0</v>
      </c>
      <c r="G11" s="218">
        <v>650000</v>
      </c>
    </row>
    <row r="12" spans="1:7" ht="39">
      <c r="A12" s="215" t="s">
        <v>408</v>
      </c>
      <c r="B12" s="215" t="s">
        <v>412</v>
      </c>
      <c r="C12" s="216" t="s">
        <v>413</v>
      </c>
      <c r="D12" s="220" t="s">
        <v>439</v>
      </c>
      <c r="E12" s="163">
        <v>80967</v>
      </c>
      <c r="F12" s="218">
        <v>80967</v>
      </c>
      <c r="G12" s="218">
        <v>0</v>
      </c>
    </row>
    <row r="13" spans="1:7" ht="39">
      <c r="A13" s="215" t="s">
        <v>411</v>
      </c>
      <c r="B13" s="215" t="s">
        <v>414</v>
      </c>
      <c r="C13" s="216" t="s">
        <v>413</v>
      </c>
      <c r="D13" s="220" t="s">
        <v>439</v>
      </c>
      <c r="E13" s="163">
        <v>32057</v>
      </c>
      <c r="F13" s="218">
        <v>32057</v>
      </c>
      <c r="G13" s="218">
        <v>0</v>
      </c>
    </row>
    <row r="14" spans="1:7" ht="26.25">
      <c r="A14" s="215">
        <v>700</v>
      </c>
      <c r="B14" s="215">
        <v>70005</v>
      </c>
      <c r="C14" s="216" t="s">
        <v>297</v>
      </c>
      <c r="D14" s="220" t="s">
        <v>276</v>
      </c>
      <c r="E14" s="163">
        <v>500</v>
      </c>
      <c r="F14" s="218">
        <v>500</v>
      </c>
      <c r="G14" s="218">
        <v>0</v>
      </c>
    </row>
    <row r="15" spans="1:7" ht="52.5">
      <c r="A15" s="215">
        <v>700</v>
      </c>
      <c r="B15" s="215">
        <v>70005</v>
      </c>
      <c r="C15" s="216" t="s">
        <v>298</v>
      </c>
      <c r="D15" s="219" t="s">
        <v>279</v>
      </c>
      <c r="E15" s="163">
        <v>150000</v>
      </c>
      <c r="F15" s="218">
        <v>150000</v>
      </c>
      <c r="G15" s="218">
        <v>0</v>
      </c>
    </row>
    <row r="16" spans="1:7" ht="12.75">
      <c r="A16" s="215" t="s">
        <v>355</v>
      </c>
      <c r="B16" s="215" t="s">
        <v>356</v>
      </c>
      <c r="C16" s="216" t="s">
        <v>357</v>
      </c>
      <c r="D16" s="219" t="s">
        <v>358</v>
      </c>
      <c r="E16" s="163">
        <v>500000</v>
      </c>
      <c r="F16" s="218">
        <v>0</v>
      </c>
      <c r="G16" s="218">
        <v>500000</v>
      </c>
    </row>
    <row r="17" spans="1:7" ht="39">
      <c r="A17" s="215">
        <v>700</v>
      </c>
      <c r="B17" s="215">
        <v>70005</v>
      </c>
      <c r="C17" s="216">
        <v>2110</v>
      </c>
      <c r="D17" s="217" t="s">
        <v>277</v>
      </c>
      <c r="E17" s="163">
        <v>502000</v>
      </c>
      <c r="F17" s="218">
        <v>502000</v>
      </c>
      <c r="G17" s="218">
        <v>0</v>
      </c>
    </row>
    <row r="18" spans="1:7" ht="39">
      <c r="A18" s="215">
        <v>700</v>
      </c>
      <c r="B18" s="215">
        <v>70005</v>
      </c>
      <c r="C18" s="216">
        <v>2360</v>
      </c>
      <c r="D18" s="219" t="s">
        <v>283</v>
      </c>
      <c r="E18" s="163">
        <v>265000</v>
      </c>
      <c r="F18" s="218">
        <v>225000</v>
      </c>
      <c r="G18" s="218">
        <v>40000</v>
      </c>
    </row>
    <row r="19" spans="1:7" ht="39">
      <c r="A19" s="215">
        <v>710</v>
      </c>
      <c r="B19" s="215">
        <v>71012</v>
      </c>
      <c r="C19" s="216">
        <v>2110</v>
      </c>
      <c r="D19" s="217" t="s">
        <v>277</v>
      </c>
      <c r="E19" s="163">
        <v>103000</v>
      </c>
      <c r="F19" s="218">
        <v>103000</v>
      </c>
      <c r="G19" s="218">
        <v>0</v>
      </c>
    </row>
    <row r="20" spans="1:7" ht="39">
      <c r="A20" s="215">
        <v>710</v>
      </c>
      <c r="B20" s="215">
        <v>71013</v>
      </c>
      <c r="C20" s="216">
        <v>2110</v>
      </c>
      <c r="D20" s="217" t="s">
        <v>277</v>
      </c>
      <c r="E20" s="163">
        <v>220000</v>
      </c>
      <c r="F20" s="218">
        <v>220000</v>
      </c>
      <c r="G20" s="218">
        <v>0</v>
      </c>
    </row>
    <row r="21" spans="1:7" ht="39">
      <c r="A21" s="215">
        <v>710</v>
      </c>
      <c r="B21" s="215">
        <v>71014</v>
      </c>
      <c r="C21" s="216">
        <v>2110</v>
      </c>
      <c r="D21" s="217" t="s">
        <v>277</v>
      </c>
      <c r="E21" s="163">
        <v>55000</v>
      </c>
      <c r="F21" s="218">
        <v>55000</v>
      </c>
      <c r="G21" s="218">
        <v>0</v>
      </c>
    </row>
    <row r="22" spans="1:7" ht="39">
      <c r="A22" s="215">
        <v>710</v>
      </c>
      <c r="B22" s="215">
        <v>71015</v>
      </c>
      <c r="C22" s="216">
        <v>2110</v>
      </c>
      <c r="D22" s="217" t="s">
        <v>277</v>
      </c>
      <c r="E22" s="163">
        <v>334000</v>
      </c>
      <c r="F22" s="218">
        <v>334000</v>
      </c>
      <c r="G22" s="218">
        <v>0</v>
      </c>
    </row>
    <row r="23" spans="1:7" ht="39">
      <c r="A23" s="215">
        <v>750</v>
      </c>
      <c r="B23" s="215">
        <v>75011</v>
      </c>
      <c r="C23" s="216">
        <v>2110</v>
      </c>
      <c r="D23" s="217" t="s">
        <v>277</v>
      </c>
      <c r="E23" s="163">
        <v>216700</v>
      </c>
      <c r="F23" s="218">
        <v>216700</v>
      </c>
      <c r="G23" s="218">
        <v>0</v>
      </c>
    </row>
    <row r="24" spans="1:7" ht="19.5" customHeight="1">
      <c r="A24" s="215">
        <v>750</v>
      </c>
      <c r="B24" s="215">
        <v>75020</v>
      </c>
      <c r="C24" s="216" t="s">
        <v>296</v>
      </c>
      <c r="D24" s="219" t="s">
        <v>239</v>
      </c>
      <c r="E24" s="163">
        <v>1500</v>
      </c>
      <c r="F24" s="218">
        <v>1500</v>
      </c>
      <c r="G24" s="218">
        <v>0</v>
      </c>
    </row>
    <row r="25" spans="1:7" ht="19.5" customHeight="1">
      <c r="A25" s="215">
        <v>750</v>
      </c>
      <c r="B25" s="215">
        <v>75020</v>
      </c>
      <c r="C25" s="216" t="s">
        <v>299</v>
      </c>
      <c r="D25" s="219" t="s">
        <v>240</v>
      </c>
      <c r="E25" s="163">
        <v>40000</v>
      </c>
      <c r="F25" s="218">
        <v>40000</v>
      </c>
      <c r="G25" s="218">
        <v>0</v>
      </c>
    </row>
    <row r="26" spans="1:7" ht="39">
      <c r="A26" s="215">
        <v>750</v>
      </c>
      <c r="B26" s="215">
        <v>75020</v>
      </c>
      <c r="C26" s="216">
        <v>2700</v>
      </c>
      <c r="D26" s="220" t="s">
        <v>284</v>
      </c>
      <c r="E26" s="163">
        <v>50000</v>
      </c>
      <c r="F26" s="218">
        <v>50000</v>
      </c>
      <c r="G26" s="218">
        <v>0</v>
      </c>
    </row>
    <row r="27" spans="1:7" ht="39">
      <c r="A27" s="215">
        <v>750</v>
      </c>
      <c r="B27" s="215">
        <v>75045</v>
      </c>
      <c r="C27" s="216">
        <v>2110</v>
      </c>
      <c r="D27" s="217" t="s">
        <v>277</v>
      </c>
      <c r="E27" s="163">
        <v>26000</v>
      </c>
      <c r="F27" s="218">
        <v>26000</v>
      </c>
      <c r="G27" s="218">
        <v>0</v>
      </c>
    </row>
    <row r="28" spans="1:7" ht="39">
      <c r="A28" s="215">
        <v>750</v>
      </c>
      <c r="B28" s="215">
        <v>75045</v>
      </c>
      <c r="C28" s="216">
        <v>2120</v>
      </c>
      <c r="D28" s="217" t="s">
        <v>285</v>
      </c>
      <c r="E28" s="163">
        <v>6000</v>
      </c>
      <c r="F28" s="218">
        <v>6000</v>
      </c>
      <c r="G28" s="218">
        <v>0</v>
      </c>
    </row>
    <row r="29" spans="1:7" ht="39">
      <c r="A29" s="215">
        <v>754</v>
      </c>
      <c r="B29" s="215">
        <v>75411</v>
      </c>
      <c r="C29" s="216">
        <v>2110</v>
      </c>
      <c r="D29" s="217" t="s">
        <v>277</v>
      </c>
      <c r="E29" s="163">
        <v>3384000</v>
      </c>
      <c r="F29" s="218">
        <v>3384000</v>
      </c>
      <c r="G29" s="218">
        <v>0</v>
      </c>
    </row>
    <row r="30" spans="1:7" ht="39">
      <c r="A30" s="215">
        <v>754</v>
      </c>
      <c r="B30" s="215">
        <v>75411</v>
      </c>
      <c r="C30" s="216">
        <v>2360</v>
      </c>
      <c r="D30" s="219" t="s">
        <v>283</v>
      </c>
      <c r="E30" s="163">
        <v>550</v>
      </c>
      <c r="F30" s="218">
        <v>550</v>
      </c>
      <c r="G30" s="218">
        <v>0</v>
      </c>
    </row>
    <row r="31" spans="1:7" ht="39">
      <c r="A31" s="215">
        <v>754</v>
      </c>
      <c r="B31" s="215">
        <v>75411</v>
      </c>
      <c r="C31" s="216">
        <v>6410</v>
      </c>
      <c r="D31" s="217" t="s">
        <v>286</v>
      </c>
      <c r="E31" s="163">
        <v>700000</v>
      </c>
      <c r="F31" s="218">
        <v>0</v>
      </c>
      <c r="G31" s="218">
        <v>700000</v>
      </c>
    </row>
    <row r="32" spans="1:7" ht="39">
      <c r="A32" s="215">
        <v>754</v>
      </c>
      <c r="B32" s="215">
        <v>75414</v>
      </c>
      <c r="C32" s="216">
        <v>2110</v>
      </c>
      <c r="D32" s="217" t="s">
        <v>277</v>
      </c>
      <c r="E32" s="163">
        <v>5100</v>
      </c>
      <c r="F32" s="218">
        <v>5100</v>
      </c>
      <c r="G32" s="218">
        <v>0</v>
      </c>
    </row>
    <row r="33" spans="1:7" ht="39">
      <c r="A33" s="215" t="s">
        <v>359</v>
      </c>
      <c r="B33" s="215" t="s">
        <v>360</v>
      </c>
      <c r="C33" s="216" t="s">
        <v>361</v>
      </c>
      <c r="D33" s="217" t="s">
        <v>286</v>
      </c>
      <c r="E33" s="163">
        <v>21000</v>
      </c>
      <c r="F33" s="218">
        <v>0</v>
      </c>
      <c r="G33" s="218">
        <v>21000</v>
      </c>
    </row>
    <row r="34" spans="1:7" ht="39">
      <c r="A34" s="215">
        <v>754</v>
      </c>
      <c r="B34" s="215">
        <v>75495</v>
      </c>
      <c r="C34" s="216">
        <v>2710</v>
      </c>
      <c r="D34" s="217" t="s">
        <v>287</v>
      </c>
      <c r="E34" s="163">
        <v>4600</v>
      </c>
      <c r="F34" s="224">
        <v>4600</v>
      </c>
      <c r="G34" s="224">
        <v>0</v>
      </c>
    </row>
    <row r="35" spans="1:7" ht="19.5" customHeight="1">
      <c r="A35" s="215">
        <v>756</v>
      </c>
      <c r="B35" s="215">
        <v>75618</v>
      </c>
      <c r="C35" s="216" t="s">
        <v>301</v>
      </c>
      <c r="D35" s="219" t="s">
        <v>280</v>
      </c>
      <c r="E35" s="163">
        <v>1600000</v>
      </c>
      <c r="F35" s="218">
        <v>1600000</v>
      </c>
      <c r="G35" s="218">
        <v>0</v>
      </c>
    </row>
    <row r="36" spans="1:7" ht="19.5" customHeight="1">
      <c r="A36" s="215">
        <v>756</v>
      </c>
      <c r="B36" s="215">
        <v>75622</v>
      </c>
      <c r="C36" s="216" t="s">
        <v>302</v>
      </c>
      <c r="D36" s="217" t="s">
        <v>242</v>
      </c>
      <c r="E36" s="163">
        <v>7792152</v>
      </c>
      <c r="F36" s="218">
        <v>7792152</v>
      </c>
      <c r="G36" s="218">
        <v>0</v>
      </c>
    </row>
    <row r="37" spans="1:7" ht="19.5" customHeight="1">
      <c r="A37" s="215">
        <v>756</v>
      </c>
      <c r="B37" s="215">
        <v>75622</v>
      </c>
      <c r="C37" s="216" t="s">
        <v>303</v>
      </c>
      <c r="D37" s="217" t="s">
        <v>243</v>
      </c>
      <c r="E37" s="163">
        <v>200000</v>
      </c>
      <c r="F37" s="218">
        <v>200000</v>
      </c>
      <c r="G37" s="218">
        <v>0</v>
      </c>
    </row>
    <row r="38" spans="1:7" ht="19.5" customHeight="1">
      <c r="A38" s="215">
        <v>758</v>
      </c>
      <c r="B38" s="215">
        <v>75801</v>
      </c>
      <c r="C38" s="216">
        <v>2920</v>
      </c>
      <c r="D38" s="220" t="s">
        <v>288</v>
      </c>
      <c r="E38" s="163">
        <v>25904417</v>
      </c>
      <c r="F38" s="218">
        <v>25904417</v>
      </c>
      <c r="G38" s="218">
        <v>0</v>
      </c>
    </row>
    <row r="39" spans="1:7" ht="19.5" customHeight="1">
      <c r="A39" s="215">
        <v>758</v>
      </c>
      <c r="B39" s="215">
        <v>75803</v>
      </c>
      <c r="C39" s="216">
        <v>2920</v>
      </c>
      <c r="D39" s="220" t="s">
        <v>288</v>
      </c>
      <c r="E39" s="163">
        <v>7258901</v>
      </c>
      <c r="F39" s="218">
        <v>7258901</v>
      </c>
      <c r="G39" s="218">
        <v>0</v>
      </c>
    </row>
    <row r="40" spans="1:7" ht="19.5" customHeight="1">
      <c r="A40" s="215">
        <v>758</v>
      </c>
      <c r="B40" s="215">
        <v>75832</v>
      </c>
      <c r="C40" s="216">
        <v>2920</v>
      </c>
      <c r="D40" s="220" t="s">
        <v>288</v>
      </c>
      <c r="E40" s="163">
        <v>373114</v>
      </c>
      <c r="F40" s="218">
        <v>373114</v>
      </c>
      <c r="G40" s="218">
        <v>0</v>
      </c>
    </row>
    <row r="41" spans="1:7" ht="19.5" customHeight="1">
      <c r="A41" s="215">
        <v>758</v>
      </c>
      <c r="B41" s="215">
        <v>75814</v>
      </c>
      <c r="C41" s="216" t="s">
        <v>304</v>
      </c>
      <c r="D41" s="219" t="s">
        <v>244</v>
      </c>
      <c r="E41" s="163">
        <v>140000</v>
      </c>
      <c r="F41" s="224">
        <v>140000</v>
      </c>
      <c r="G41" s="224">
        <v>0</v>
      </c>
    </row>
    <row r="42" spans="1:7" ht="19.5" customHeight="1">
      <c r="A42" s="215">
        <v>801</v>
      </c>
      <c r="B42" s="215">
        <v>80120</v>
      </c>
      <c r="C42" s="216" t="s">
        <v>296</v>
      </c>
      <c r="D42" s="217" t="s">
        <v>239</v>
      </c>
      <c r="E42" s="163">
        <v>720</v>
      </c>
      <c r="F42" s="218">
        <v>720</v>
      </c>
      <c r="G42" s="218">
        <v>0</v>
      </c>
    </row>
    <row r="43" spans="1:7" ht="52.5">
      <c r="A43" s="215">
        <v>801</v>
      </c>
      <c r="B43" s="215">
        <v>80120</v>
      </c>
      <c r="C43" s="216" t="s">
        <v>298</v>
      </c>
      <c r="D43" s="219" t="s">
        <v>279</v>
      </c>
      <c r="E43" s="163">
        <v>42972</v>
      </c>
      <c r="F43" s="218">
        <v>42972</v>
      </c>
      <c r="G43" s="218">
        <v>0</v>
      </c>
    </row>
    <row r="44" spans="1:7" ht="19.5" customHeight="1">
      <c r="A44" s="215">
        <v>801</v>
      </c>
      <c r="B44" s="215">
        <v>80120</v>
      </c>
      <c r="C44" s="216" t="s">
        <v>299</v>
      </c>
      <c r="D44" s="217" t="s">
        <v>240</v>
      </c>
      <c r="E44" s="163">
        <v>3571</v>
      </c>
      <c r="F44" s="218">
        <v>3571</v>
      </c>
      <c r="G44" s="218">
        <v>0</v>
      </c>
    </row>
    <row r="45" spans="1:7" ht="19.5" customHeight="1">
      <c r="A45" s="215">
        <v>801</v>
      </c>
      <c r="B45" s="215">
        <v>80120</v>
      </c>
      <c r="C45" s="216" t="s">
        <v>300</v>
      </c>
      <c r="D45" s="217" t="s">
        <v>241</v>
      </c>
      <c r="E45" s="163">
        <v>1500</v>
      </c>
      <c r="F45" s="218">
        <v>1500</v>
      </c>
      <c r="G45" s="218">
        <v>0</v>
      </c>
    </row>
    <row r="46" spans="1:7" ht="19.5" customHeight="1">
      <c r="A46" s="215">
        <v>801</v>
      </c>
      <c r="B46" s="215">
        <v>80130</v>
      </c>
      <c r="C46" s="216" t="s">
        <v>296</v>
      </c>
      <c r="D46" s="217" t="s">
        <v>239</v>
      </c>
      <c r="E46" s="163">
        <v>11300</v>
      </c>
      <c r="F46" s="218">
        <v>11300</v>
      </c>
      <c r="G46" s="218">
        <v>0</v>
      </c>
    </row>
    <row r="47" spans="1:7" ht="52.5">
      <c r="A47" s="215">
        <v>801</v>
      </c>
      <c r="B47" s="215">
        <v>80130</v>
      </c>
      <c r="C47" s="216" t="s">
        <v>298</v>
      </c>
      <c r="D47" s="219" t="s">
        <v>279</v>
      </c>
      <c r="E47" s="163">
        <v>95500</v>
      </c>
      <c r="F47" s="218">
        <v>95500</v>
      </c>
      <c r="G47" s="218">
        <v>0</v>
      </c>
    </row>
    <row r="48" spans="1:7" ht="19.5" customHeight="1">
      <c r="A48" s="215">
        <v>801</v>
      </c>
      <c r="B48" s="215">
        <v>80130</v>
      </c>
      <c r="C48" s="216" t="s">
        <v>300</v>
      </c>
      <c r="D48" s="217" t="s">
        <v>241</v>
      </c>
      <c r="E48" s="163">
        <v>5500</v>
      </c>
      <c r="F48" s="218">
        <v>5500</v>
      </c>
      <c r="G48" s="218">
        <v>0</v>
      </c>
    </row>
    <row r="49" spans="1:7" ht="52.5">
      <c r="A49" s="215">
        <v>801</v>
      </c>
      <c r="B49" s="215">
        <v>80140</v>
      </c>
      <c r="C49" s="216" t="s">
        <v>298</v>
      </c>
      <c r="D49" s="219" t="s">
        <v>279</v>
      </c>
      <c r="E49" s="163">
        <v>84300</v>
      </c>
      <c r="F49" s="218">
        <v>84300</v>
      </c>
      <c r="G49" s="218">
        <v>0</v>
      </c>
    </row>
    <row r="50" spans="1:7" ht="19.5" customHeight="1">
      <c r="A50" s="215">
        <v>801</v>
      </c>
      <c r="B50" s="215">
        <v>80140</v>
      </c>
      <c r="C50" s="216" t="s">
        <v>299</v>
      </c>
      <c r="D50" s="219" t="s">
        <v>240</v>
      </c>
      <c r="E50" s="163">
        <v>5000</v>
      </c>
      <c r="F50" s="218">
        <v>5000</v>
      </c>
      <c r="G50" s="218">
        <v>0</v>
      </c>
    </row>
    <row r="51" spans="1:7" ht="12.75">
      <c r="A51" s="215">
        <v>801</v>
      </c>
      <c r="B51" s="215" t="s">
        <v>362</v>
      </c>
      <c r="C51" s="216" t="s">
        <v>299</v>
      </c>
      <c r="D51" s="219" t="s">
        <v>240</v>
      </c>
      <c r="E51" s="163">
        <v>171150</v>
      </c>
      <c r="F51" s="218">
        <v>171150</v>
      </c>
      <c r="G51" s="218">
        <v>0</v>
      </c>
    </row>
    <row r="52" spans="1:7" ht="12.75">
      <c r="A52" s="215" t="s">
        <v>380</v>
      </c>
      <c r="B52" s="215" t="s">
        <v>362</v>
      </c>
      <c r="C52" s="216" t="s">
        <v>300</v>
      </c>
      <c r="D52" s="217" t="s">
        <v>241</v>
      </c>
      <c r="E52" s="163">
        <v>8000</v>
      </c>
      <c r="F52" s="218">
        <v>8000</v>
      </c>
      <c r="G52" s="218"/>
    </row>
    <row r="53" spans="1:7" ht="19.5" customHeight="1">
      <c r="A53" s="215">
        <v>801</v>
      </c>
      <c r="B53" s="215">
        <v>80195</v>
      </c>
      <c r="C53" s="216" t="s">
        <v>299</v>
      </c>
      <c r="D53" s="217" t="s">
        <v>240</v>
      </c>
      <c r="E53" s="163">
        <v>3000</v>
      </c>
      <c r="F53" s="218">
        <v>3000</v>
      </c>
      <c r="G53" s="218">
        <v>0</v>
      </c>
    </row>
    <row r="54" spans="1:7" ht="39">
      <c r="A54" s="215">
        <v>851</v>
      </c>
      <c r="B54" s="215">
        <v>85156</v>
      </c>
      <c r="C54" s="216">
        <v>2110</v>
      </c>
      <c r="D54" s="217" t="s">
        <v>277</v>
      </c>
      <c r="E54" s="163">
        <v>2807800</v>
      </c>
      <c r="F54" s="218">
        <v>2807800</v>
      </c>
      <c r="G54" s="218">
        <v>0</v>
      </c>
    </row>
    <row r="55" spans="1:7" ht="19.5" customHeight="1">
      <c r="A55" s="215">
        <v>852</v>
      </c>
      <c r="B55" s="215">
        <v>85201</v>
      </c>
      <c r="C55" s="216" t="s">
        <v>296</v>
      </c>
      <c r="D55" s="217" t="s">
        <v>239</v>
      </c>
      <c r="E55" s="163">
        <v>202</v>
      </c>
      <c r="F55" s="218">
        <v>202</v>
      </c>
      <c r="G55" s="218">
        <v>0</v>
      </c>
    </row>
    <row r="56" spans="1:7" ht="19.5" customHeight="1">
      <c r="A56" s="215">
        <v>852</v>
      </c>
      <c r="B56" s="215">
        <v>85201</v>
      </c>
      <c r="C56" s="216" t="s">
        <v>299</v>
      </c>
      <c r="D56" s="217" t="s">
        <v>240</v>
      </c>
      <c r="E56" s="163">
        <v>4106</v>
      </c>
      <c r="F56" s="218">
        <v>4106</v>
      </c>
      <c r="G56" s="218">
        <v>0</v>
      </c>
    </row>
    <row r="57" spans="1:7" ht="39">
      <c r="A57" s="215">
        <v>852</v>
      </c>
      <c r="B57" s="215">
        <v>85201</v>
      </c>
      <c r="C57" s="216">
        <v>2320</v>
      </c>
      <c r="D57" s="217" t="s">
        <v>289</v>
      </c>
      <c r="E57" s="163">
        <v>139449</v>
      </c>
      <c r="F57" s="218">
        <v>139449</v>
      </c>
      <c r="G57" s="218">
        <v>0</v>
      </c>
    </row>
    <row r="58" spans="1:7" ht="19.5" customHeight="1">
      <c r="A58" s="215">
        <v>852</v>
      </c>
      <c r="B58" s="215">
        <v>85202</v>
      </c>
      <c r="C58" s="216" t="s">
        <v>299</v>
      </c>
      <c r="D58" s="217" t="s">
        <v>240</v>
      </c>
      <c r="E58" s="163">
        <v>1175500</v>
      </c>
      <c r="F58" s="218">
        <v>1175500</v>
      </c>
      <c r="G58" s="218">
        <v>0</v>
      </c>
    </row>
    <row r="59" spans="1:7" ht="19.5" customHeight="1">
      <c r="A59" s="215">
        <v>852</v>
      </c>
      <c r="B59" s="215">
        <v>85202</v>
      </c>
      <c r="C59" s="221" t="s">
        <v>305</v>
      </c>
      <c r="D59" s="220" t="s">
        <v>281</v>
      </c>
      <c r="E59" s="163">
        <v>500</v>
      </c>
      <c r="F59" s="218">
        <v>500</v>
      </c>
      <c r="G59" s="218">
        <v>0</v>
      </c>
    </row>
    <row r="60" spans="1:7" ht="26.25">
      <c r="A60" s="215">
        <v>852</v>
      </c>
      <c r="B60" s="215">
        <v>85202</v>
      </c>
      <c r="C60" s="216">
        <v>2130</v>
      </c>
      <c r="D60" s="217" t="s">
        <v>290</v>
      </c>
      <c r="E60" s="163">
        <v>1581000</v>
      </c>
      <c r="F60" s="218">
        <v>1581000</v>
      </c>
      <c r="G60" s="218">
        <v>0</v>
      </c>
    </row>
    <row r="61" spans="1:7" ht="39">
      <c r="A61" s="215" t="s">
        <v>363</v>
      </c>
      <c r="B61" s="215" t="s">
        <v>364</v>
      </c>
      <c r="C61" s="216" t="s">
        <v>365</v>
      </c>
      <c r="D61" s="217" t="s">
        <v>277</v>
      </c>
      <c r="E61" s="163">
        <v>7500</v>
      </c>
      <c r="F61" s="218">
        <v>7500</v>
      </c>
      <c r="G61" s="218">
        <v>0</v>
      </c>
    </row>
    <row r="62" spans="1:7" ht="39">
      <c r="A62" s="215">
        <v>852</v>
      </c>
      <c r="B62" s="215">
        <v>85204</v>
      </c>
      <c r="C62" s="216">
        <v>2320</v>
      </c>
      <c r="D62" s="217" t="s">
        <v>289</v>
      </c>
      <c r="E62" s="163">
        <v>108702</v>
      </c>
      <c r="F62" s="218">
        <v>108702</v>
      </c>
      <c r="G62" s="218">
        <v>0</v>
      </c>
    </row>
    <row r="63" spans="1:7" ht="39">
      <c r="A63" s="215" t="s">
        <v>363</v>
      </c>
      <c r="B63" s="215" t="s">
        <v>366</v>
      </c>
      <c r="C63" s="216" t="s">
        <v>346</v>
      </c>
      <c r="D63" s="220" t="s">
        <v>284</v>
      </c>
      <c r="E63" s="163">
        <v>4000</v>
      </c>
      <c r="F63" s="218">
        <v>4000</v>
      </c>
      <c r="G63" s="218">
        <v>0</v>
      </c>
    </row>
    <row r="64" spans="1:7" ht="39">
      <c r="A64" s="215">
        <v>853</v>
      </c>
      <c r="B64" s="215">
        <v>85321</v>
      </c>
      <c r="C64" s="216">
        <v>2110</v>
      </c>
      <c r="D64" s="217" t="s">
        <v>277</v>
      </c>
      <c r="E64" s="163">
        <v>200000</v>
      </c>
      <c r="F64" s="218">
        <v>200000</v>
      </c>
      <c r="G64" s="218">
        <v>0</v>
      </c>
    </row>
    <row r="65" spans="1:7" ht="39">
      <c r="A65" s="215">
        <v>853</v>
      </c>
      <c r="B65" s="215">
        <v>85321</v>
      </c>
      <c r="C65" s="216">
        <v>2320</v>
      </c>
      <c r="D65" s="217" t="s">
        <v>289</v>
      </c>
      <c r="E65" s="163">
        <v>16500</v>
      </c>
      <c r="F65" s="218">
        <v>16500</v>
      </c>
      <c r="G65" s="218">
        <v>0</v>
      </c>
    </row>
    <row r="66" spans="1:7" ht="19.5" customHeight="1">
      <c r="A66" s="215">
        <v>853</v>
      </c>
      <c r="B66" s="215">
        <v>85324</v>
      </c>
      <c r="C66" s="216" t="s">
        <v>300</v>
      </c>
      <c r="D66" s="217" t="s">
        <v>241</v>
      </c>
      <c r="E66" s="163">
        <v>70000</v>
      </c>
      <c r="F66" s="218">
        <v>70000</v>
      </c>
      <c r="G66" s="218">
        <v>0</v>
      </c>
    </row>
    <row r="67" spans="1:7" ht="19.5" customHeight="1">
      <c r="A67" s="215">
        <v>853</v>
      </c>
      <c r="B67" s="215">
        <v>85333</v>
      </c>
      <c r="C67" s="216" t="s">
        <v>299</v>
      </c>
      <c r="D67" s="217" t="s">
        <v>240</v>
      </c>
      <c r="E67" s="163">
        <v>1455</v>
      </c>
      <c r="F67" s="218">
        <v>1455</v>
      </c>
      <c r="G67" s="218">
        <v>0</v>
      </c>
    </row>
    <row r="68" spans="1:7" ht="52.5">
      <c r="A68" s="215">
        <v>853</v>
      </c>
      <c r="B68" s="215">
        <v>85333</v>
      </c>
      <c r="C68" s="216">
        <v>2690</v>
      </c>
      <c r="D68" s="217" t="s">
        <v>291</v>
      </c>
      <c r="E68" s="163">
        <v>551000</v>
      </c>
      <c r="F68" s="224">
        <v>551000</v>
      </c>
      <c r="G68" s="224">
        <v>0</v>
      </c>
    </row>
    <row r="69" spans="1:7" ht="39">
      <c r="A69" s="215">
        <v>853</v>
      </c>
      <c r="B69" s="215">
        <v>85333</v>
      </c>
      <c r="C69" s="216">
        <v>2700</v>
      </c>
      <c r="D69" s="220" t="s">
        <v>284</v>
      </c>
      <c r="E69" s="163">
        <v>32000</v>
      </c>
      <c r="F69" s="218">
        <v>32000</v>
      </c>
      <c r="G69" s="218">
        <v>0</v>
      </c>
    </row>
    <row r="70" spans="1:7" ht="19.5" customHeight="1">
      <c r="A70" s="215">
        <v>854</v>
      </c>
      <c r="B70" s="215" t="s">
        <v>440</v>
      </c>
      <c r="C70" s="216" t="s">
        <v>299</v>
      </c>
      <c r="D70" s="217" t="s">
        <v>240</v>
      </c>
      <c r="E70" s="163">
        <v>10000</v>
      </c>
      <c r="F70" s="218">
        <v>10000</v>
      </c>
      <c r="G70" s="218">
        <v>0</v>
      </c>
    </row>
    <row r="71" spans="1:7" ht="19.5" customHeight="1">
      <c r="A71" s="215">
        <v>854</v>
      </c>
      <c r="B71" s="215">
        <v>85410</v>
      </c>
      <c r="C71" s="216" t="s">
        <v>300</v>
      </c>
      <c r="D71" s="217" t="s">
        <v>241</v>
      </c>
      <c r="E71" s="163">
        <v>5000</v>
      </c>
      <c r="F71" s="218">
        <v>5000</v>
      </c>
      <c r="G71" s="218">
        <v>0</v>
      </c>
    </row>
    <row r="72" spans="1:7" s="79" customFormat="1" ht="19.5" customHeight="1">
      <c r="A72" s="239" t="s">
        <v>135</v>
      </c>
      <c r="B72" s="239"/>
      <c r="C72" s="239"/>
      <c r="D72" s="239"/>
      <c r="E72" s="163">
        <f>SUM(E7:E71)</f>
        <v>58375806</v>
      </c>
      <c r="F72" s="163">
        <f>SUM(F7:F71)</f>
        <v>56200306</v>
      </c>
      <c r="G72" s="163">
        <f>SUM(G7:G71)</f>
        <v>2175500</v>
      </c>
    </row>
    <row r="73" spans="2:5" ht="12.75">
      <c r="B73" s="1"/>
      <c r="C73" s="1"/>
      <c r="D73" s="1"/>
      <c r="E73" s="1"/>
    </row>
    <row r="74" spans="1:5" ht="12.75">
      <c r="A74" s="87"/>
      <c r="B74" s="1"/>
      <c r="C74" s="1"/>
      <c r="D74" s="1"/>
      <c r="E74" s="1"/>
    </row>
    <row r="75" spans="2:5" ht="12.75">
      <c r="B75" s="8"/>
      <c r="C75" s="1"/>
      <c r="D75" s="1"/>
      <c r="E75" s="1"/>
    </row>
    <row r="76" spans="2:5" ht="12.75">
      <c r="B76" s="1"/>
      <c r="C76" s="1"/>
      <c r="D76" s="1"/>
      <c r="E76" s="1"/>
    </row>
    <row r="77" spans="2:5" ht="12.75">
      <c r="B77" s="1"/>
      <c r="C77" s="1"/>
      <c r="D77" s="1"/>
      <c r="E77" s="1"/>
    </row>
    <row r="78" spans="2:5" ht="12.75">
      <c r="B78" s="1"/>
      <c r="C78" s="1"/>
      <c r="D78" s="1"/>
      <c r="E78" s="1"/>
    </row>
    <row r="79" spans="2:5" ht="12.75">
      <c r="B79" s="1"/>
      <c r="C79" s="1"/>
      <c r="D79" s="1"/>
      <c r="E79" s="1"/>
    </row>
    <row r="80" spans="2:5" ht="12.75">
      <c r="B80" s="1"/>
      <c r="C80" s="1"/>
      <c r="D80" s="1"/>
      <c r="E80" s="1"/>
    </row>
    <row r="81" spans="2:5" ht="12.75">
      <c r="B81" s="1"/>
      <c r="C81" s="1"/>
      <c r="D81" s="1"/>
      <c r="E81" s="1"/>
    </row>
    <row r="82" spans="2:5" ht="12.75">
      <c r="B82" s="1"/>
      <c r="C82" s="1"/>
      <c r="D82" s="1"/>
      <c r="E82" s="1"/>
    </row>
    <row r="83" spans="2:5" ht="12.75">
      <c r="B83" s="1"/>
      <c r="C83" s="1"/>
      <c r="D83" s="1"/>
      <c r="E83" s="1"/>
    </row>
    <row r="84" spans="2:5" ht="12.75">
      <c r="B84" s="1"/>
      <c r="C84" s="1"/>
      <c r="D84" s="1"/>
      <c r="E84" s="1"/>
    </row>
    <row r="85" spans="2:5" ht="12.75">
      <c r="B85" s="1"/>
      <c r="C85" s="1"/>
      <c r="D85" s="1"/>
      <c r="E85" s="1"/>
    </row>
    <row r="86" spans="2:5" ht="12.75">
      <c r="B86" s="1"/>
      <c r="C86" s="1"/>
      <c r="D86" s="1"/>
      <c r="E86" s="1"/>
    </row>
    <row r="87" spans="2:5" ht="12.75">
      <c r="B87" s="1"/>
      <c r="C87" s="1"/>
      <c r="D87" s="1"/>
      <c r="E87" s="1"/>
    </row>
    <row r="88" spans="2:5" ht="12.75">
      <c r="B88" s="1"/>
      <c r="C88" s="1"/>
      <c r="D88" s="1"/>
      <c r="E88" s="1"/>
    </row>
    <row r="89" spans="2:5" ht="12.75">
      <c r="B89" s="1"/>
      <c r="C89" s="1"/>
      <c r="D89" s="1"/>
      <c r="E89" s="1"/>
    </row>
    <row r="90" spans="2:5" ht="12.75">
      <c r="B90" s="1"/>
      <c r="C90" s="1"/>
      <c r="D90" s="1"/>
      <c r="E90" s="1"/>
    </row>
    <row r="91" spans="2:5" ht="12.75">
      <c r="B91" s="1"/>
      <c r="C91" s="1"/>
      <c r="D91" s="1"/>
      <c r="E91" s="1"/>
    </row>
    <row r="92" spans="2:5" ht="12.75">
      <c r="B92" s="1"/>
      <c r="C92" s="1"/>
      <c r="D92" s="1"/>
      <c r="E92" s="1"/>
    </row>
    <row r="93" spans="2:5" ht="12.75">
      <c r="B93" s="1"/>
      <c r="C93" s="1"/>
      <c r="D93" s="1"/>
      <c r="E93" s="1"/>
    </row>
    <row r="94" spans="2:5" ht="12.75">
      <c r="B94" s="1"/>
      <c r="C94" s="1"/>
      <c r="D94" s="1"/>
      <c r="E94" s="1"/>
    </row>
    <row r="95" spans="2:5" ht="12.75">
      <c r="B95" s="1"/>
      <c r="C95" s="1"/>
      <c r="D95" s="1"/>
      <c r="E95" s="1"/>
    </row>
    <row r="96" spans="2:5" ht="12.75">
      <c r="B96" s="1"/>
      <c r="C96" s="1"/>
      <c r="D96" s="1"/>
      <c r="E96" s="1"/>
    </row>
    <row r="97" spans="2:5" ht="12.75">
      <c r="B97" s="1"/>
      <c r="C97" s="1"/>
      <c r="D97" s="1"/>
      <c r="E97" s="1"/>
    </row>
    <row r="98" spans="2:5" ht="12.75">
      <c r="B98" s="1"/>
      <c r="C98" s="1"/>
      <c r="D98" s="1"/>
      <c r="E98" s="1"/>
    </row>
    <row r="99" spans="2:5" ht="12.75">
      <c r="B99" s="1"/>
      <c r="C99" s="1"/>
      <c r="D99" s="1"/>
      <c r="E99" s="1"/>
    </row>
    <row r="100" spans="2:5" ht="12.75">
      <c r="B100" s="1"/>
      <c r="C100" s="1"/>
      <c r="D100" s="1"/>
      <c r="E100" s="1"/>
    </row>
    <row r="101" spans="2:5" ht="12.75">
      <c r="B101" s="1"/>
      <c r="C101" s="1"/>
      <c r="D101" s="1"/>
      <c r="E101" s="1"/>
    </row>
    <row r="102" spans="2:5" ht="12.75">
      <c r="B102" s="1"/>
      <c r="C102" s="1"/>
      <c r="D102" s="1"/>
      <c r="E102" s="1"/>
    </row>
    <row r="103" spans="2:5" ht="12.75">
      <c r="B103" s="1"/>
      <c r="C103" s="1"/>
      <c r="D103" s="1"/>
      <c r="E103" s="1"/>
    </row>
    <row r="104" spans="2:5" ht="12.75">
      <c r="B104" s="1"/>
      <c r="C104" s="1"/>
      <c r="D104" s="1"/>
      <c r="E104" s="1"/>
    </row>
    <row r="105" spans="2:5" ht="12.75">
      <c r="B105" s="1"/>
      <c r="C105" s="1"/>
      <c r="D105" s="1"/>
      <c r="E105" s="1"/>
    </row>
    <row r="106" spans="2:5" ht="12.75">
      <c r="B106" s="1"/>
      <c r="C106" s="1"/>
      <c r="D106" s="1"/>
      <c r="E106" s="1"/>
    </row>
  </sheetData>
  <sheetProtection/>
  <mergeCells count="7">
    <mergeCell ref="A72:D72"/>
    <mergeCell ref="B1:E1"/>
    <mergeCell ref="A4:A5"/>
    <mergeCell ref="B4:B5"/>
    <mergeCell ref="C4:C5"/>
    <mergeCell ref="D4:D5"/>
    <mergeCell ref="E4:E5"/>
  </mergeCells>
  <printOptions horizontalCentered="1"/>
  <pageMargins left="0.5511811023622047" right="0.5511811023622047" top="2.204724409448819" bottom="0.5905511811023623" header="0.5118110236220472" footer="0.5118110236220472"/>
  <pageSetup horizontalDpi="300" verticalDpi="300" orientation="landscape" paperSize="9" scale="95" r:id="rId1"/>
  <headerFooter alignWithMargins="0">
    <oddHeader>&amp;RZałącznik nr 1 do Uchwały nr XV/71/2007 Rady Powiatu  Nowosolskiego z dnia 28 grudnia 2007r.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PageLayoutView="0" workbookViewId="0" topLeftCell="A1">
      <selection activeCell="A16" sqref="A16"/>
    </sheetView>
  </sheetViews>
  <sheetFormatPr defaultColWidth="9.125" defaultRowHeight="12.75"/>
  <cols>
    <col min="1" max="1" width="5.50390625" style="1" customWidth="1"/>
    <col min="2" max="2" width="6.875" style="1" customWidth="1"/>
    <col min="3" max="3" width="7.625" style="1" customWidth="1"/>
    <col min="4" max="4" width="15.50390625" style="1" customWidth="1"/>
    <col min="5" max="5" width="12.00390625" style="1" customWidth="1"/>
    <col min="6" max="6" width="12.50390625" style="1" customWidth="1"/>
    <col min="7" max="8" width="10.125" style="1" customWidth="1"/>
    <col min="9" max="9" width="12.50390625" style="1" customWidth="1"/>
    <col min="10" max="10" width="14.50390625" style="1" customWidth="1"/>
    <col min="11" max="11" width="9.875" style="1" customWidth="1"/>
    <col min="12" max="12" width="9.50390625" style="1" customWidth="1"/>
    <col min="13" max="13" width="16.625" style="1" customWidth="1"/>
    <col min="14" max="16384" width="9.125" style="1" customWidth="1"/>
  </cols>
  <sheetData>
    <row r="1" spans="1:13" ht="17.25">
      <c r="A1" s="245" t="s">
        <v>88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</row>
    <row r="2" spans="1:13" ht="10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1" t="s">
        <v>41</v>
      </c>
    </row>
    <row r="3" spans="1:13" s="51" customFormat="1" ht="19.5" customHeight="1">
      <c r="A3" s="246" t="s">
        <v>60</v>
      </c>
      <c r="B3" s="246" t="s">
        <v>2</v>
      </c>
      <c r="C3" s="246" t="s">
        <v>40</v>
      </c>
      <c r="D3" s="247" t="s">
        <v>138</v>
      </c>
      <c r="E3" s="247" t="s">
        <v>151</v>
      </c>
      <c r="F3" s="247" t="s">
        <v>87</v>
      </c>
      <c r="G3" s="247"/>
      <c r="H3" s="247"/>
      <c r="I3" s="247"/>
      <c r="J3" s="247"/>
      <c r="K3" s="247"/>
      <c r="L3" s="247"/>
      <c r="M3" s="247" t="s">
        <v>155</v>
      </c>
    </row>
    <row r="4" spans="1:13" s="51" customFormat="1" ht="19.5" customHeight="1">
      <c r="A4" s="246"/>
      <c r="B4" s="246"/>
      <c r="C4" s="246"/>
      <c r="D4" s="247"/>
      <c r="E4" s="247"/>
      <c r="F4" s="247" t="s">
        <v>206</v>
      </c>
      <c r="G4" s="247" t="s">
        <v>207</v>
      </c>
      <c r="H4" s="247"/>
      <c r="I4" s="247"/>
      <c r="J4" s="247"/>
      <c r="K4" s="247" t="s">
        <v>58</v>
      </c>
      <c r="L4" s="247" t="s">
        <v>59</v>
      </c>
      <c r="M4" s="247"/>
    </row>
    <row r="5" spans="1:13" s="51" customFormat="1" ht="29.25" customHeight="1">
      <c r="A5" s="246"/>
      <c r="B5" s="246"/>
      <c r="C5" s="246"/>
      <c r="D5" s="247"/>
      <c r="E5" s="247"/>
      <c r="F5" s="247"/>
      <c r="G5" s="247" t="s">
        <v>156</v>
      </c>
      <c r="H5" s="247" t="s">
        <v>136</v>
      </c>
      <c r="I5" s="247" t="s">
        <v>210</v>
      </c>
      <c r="J5" s="247" t="s">
        <v>137</v>
      </c>
      <c r="K5" s="247"/>
      <c r="L5" s="247"/>
      <c r="M5" s="247"/>
    </row>
    <row r="6" spans="1:13" s="51" customFormat="1" ht="19.5" customHeight="1">
      <c r="A6" s="246"/>
      <c r="B6" s="246"/>
      <c r="C6" s="246"/>
      <c r="D6" s="247"/>
      <c r="E6" s="247"/>
      <c r="F6" s="247"/>
      <c r="G6" s="247"/>
      <c r="H6" s="247"/>
      <c r="I6" s="247"/>
      <c r="J6" s="247"/>
      <c r="K6" s="247"/>
      <c r="L6" s="247"/>
      <c r="M6" s="247"/>
    </row>
    <row r="7" spans="1:13" s="51" customFormat="1" ht="19.5" customHeight="1">
      <c r="A7" s="246"/>
      <c r="B7" s="246"/>
      <c r="C7" s="246"/>
      <c r="D7" s="247"/>
      <c r="E7" s="247"/>
      <c r="F7" s="247"/>
      <c r="G7" s="247"/>
      <c r="H7" s="247"/>
      <c r="I7" s="247"/>
      <c r="J7" s="247"/>
      <c r="K7" s="247"/>
      <c r="L7" s="247"/>
      <c r="M7" s="247"/>
    </row>
    <row r="8" spans="1:13" ht="7.5" customHeight="1">
      <c r="A8" s="23">
        <v>1</v>
      </c>
      <c r="B8" s="23">
        <v>2</v>
      </c>
      <c r="C8" s="23">
        <v>3</v>
      </c>
      <c r="D8" s="23">
        <v>5</v>
      </c>
      <c r="E8" s="23">
        <v>6</v>
      </c>
      <c r="F8" s="23">
        <v>7</v>
      </c>
      <c r="G8" s="23">
        <v>8</v>
      </c>
      <c r="H8" s="23">
        <v>9</v>
      </c>
      <c r="I8" s="23">
        <v>10</v>
      </c>
      <c r="J8" s="23">
        <v>11</v>
      </c>
      <c r="K8" s="23">
        <v>12</v>
      </c>
      <c r="L8" s="23">
        <v>13</v>
      </c>
      <c r="M8" s="23">
        <v>14</v>
      </c>
    </row>
    <row r="9" spans="1:13" ht="71.25">
      <c r="A9" s="183" t="s">
        <v>11</v>
      </c>
      <c r="B9" s="184">
        <v>600</v>
      </c>
      <c r="C9" s="184">
        <v>60014</v>
      </c>
      <c r="D9" s="185" t="s">
        <v>335</v>
      </c>
      <c r="E9" s="190">
        <v>12460543</v>
      </c>
      <c r="F9" s="190">
        <v>90000</v>
      </c>
      <c r="G9" s="190">
        <v>90000</v>
      </c>
      <c r="H9" s="190"/>
      <c r="I9" s="191"/>
      <c r="J9" s="190"/>
      <c r="K9" s="190">
        <v>4000000</v>
      </c>
      <c r="L9" s="190">
        <v>6694543</v>
      </c>
      <c r="M9" s="186" t="s">
        <v>331</v>
      </c>
    </row>
    <row r="10" spans="1:13" ht="51">
      <c r="A10" s="183">
        <v>2</v>
      </c>
      <c r="B10" s="184">
        <v>600</v>
      </c>
      <c r="C10" s="184">
        <v>60014</v>
      </c>
      <c r="D10" s="185" t="s">
        <v>338</v>
      </c>
      <c r="E10" s="190">
        <v>1570000</v>
      </c>
      <c r="F10" s="190">
        <v>70000</v>
      </c>
      <c r="G10" s="190">
        <v>70000</v>
      </c>
      <c r="H10" s="190"/>
      <c r="I10" s="191"/>
      <c r="J10" s="190"/>
      <c r="K10" s="190">
        <v>1500000</v>
      </c>
      <c r="L10" s="190"/>
      <c r="M10" s="186" t="s">
        <v>331</v>
      </c>
    </row>
    <row r="11" spans="1:13" ht="81">
      <c r="A11" s="183">
        <v>3</v>
      </c>
      <c r="B11" s="184">
        <v>600</v>
      </c>
      <c r="C11" s="184">
        <v>60014</v>
      </c>
      <c r="D11" s="185" t="s">
        <v>337</v>
      </c>
      <c r="E11" s="190">
        <v>9200000</v>
      </c>
      <c r="F11" s="190">
        <v>200000</v>
      </c>
      <c r="G11" s="190">
        <v>200000</v>
      </c>
      <c r="H11" s="190"/>
      <c r="I11" s="191"/>
      <c r="J11" s="190"/>
      <c r="K11" s="190">
        <v>3000000</v>
      </c>
      <c r="L11" s="190">
        <v>6000000</v>
      </c>
      <c r="M11" s="186" t="s">
        <v>331</v>
      </c>
    </row>
    <row r="12" spans="1:13" ht="30">
      <c r="A12" s="183">
        <v>4</v>
      </c>
      <c r="B12" s="184">
        <v>750</v>
      </c>
      <c r="C12" s="184">
        <v>75020</v>
      </c>
      <c r="D12" s="185" t="s">
        <v>341</v>
      </c>
      <c r="E12" s="190">
        <v>7600000</v>
      </c>
      <c r="F12" s="190">
        <v>50000</v>
      </c>
      <c r="G12" s="190">
        <v>50000</v>
      </c>
      <c r="H12" s="190"/>
      <c r="I12" s="191"/>
      <c r="J12" s="190"/>
      <c r="K12" s="190"/>
      <c r="L12" s="190"/>
      <c r="M12" s="186" t="s">
        <v>330</v>
      </c>
    </row>
    <row r="13" spans="1:13" ht="81">
      <c r="A13" s="183">
        <v>5</v>
      </c>
      <c r="B13" s="184">
        <v>801</v>
      </c>
      <c r="C13" s="184">
        <v>80130</v>
      </c>
      <c r="D13" s="185" t="s">
        <v>339</v>
      </c>
      <c r="E13" s="190">
        <v>7929815</v>
      </c>
      <c r="F13" s="190">
        <v>10000</v>
      </c>
      <c r="G13" s="190">
        <v>10000</v>
      </c>
      <c r="H13" s="190"/>
      <c r="I13" s="191"/>
      <c r="J13" s="190"/>
      <c r="K13" s="199">
        <v>3904880</v>
      </c>
      <c r="L13" s="190">
        <v>3895120</v>
      </c>
      <c r="M13" s="186" t="s">
        <v>330</v>
      </c>
    </row>
    <row r="14" spans="1:13" ht="71.25">
      <c r="A14" s="183">
        <v>6</v>
      </c>
      <c r="B14" s="184">
        <v>854</v>
      </c>
      <c r="C14" s="184">
        <v>85403</v>
      </c>
      <c r="D14" s="185" t="s">
        <v>336</v>
      </c>
      <c r="E14" s="190">
        <v>2585703</v>
      </c>
      <c r="F14" s="190">
        <v>986000</v>
      </c>
      <c r="G14" s="190">
        <v>986000</v>
      </c>
      <c r="H14" s="190"/>
      <c r="I14" s="191"/>
      <c r="J14" s="190"/>
      <c r="K14" s="190"/>
      <c r="L14" s="190"/>
      <c r="M14" s="186" t="s">
        <v>330</v>
      </c>
    </row>
    <row r="15" spans="1:13" ht="12.75">
      <c r="A15" s="248" t="s">
        <v>148</v>
      </c>
      <c r="B15" s="249"/>
      <c r="C15" s="249"/>
      <c r="D15" s="250"/>
      <c r="E15" s="192">
        <f>SUM(E9:E14)</f>
        <v>41346061</v>
      </c>
      <c r="F15" s="192">
        <f aca="true" t="shared" si="0" ref="F15:L15">SUM(F9:F14)</f>
        <v>1406000</v>
      </c>
      <c r="G15" s="192">
        <f t="shared" si="0"/>
        <v>1406000</v>
      </c>
      <c r="H15" s="192">
        <f t="shared" si="0"/>
        <v>0</v>
      </c>
      <c r="I15" s="193">
        <v>0</v>
      </c>
      <c r="J15" s="192">
        <f t="shared" si="0"/>
        <v>0</v>
      </c>
      <c r="K15" s="192">
        <f t="shared" si="0"/>
        <v>12404880</v>
      </c>
      <c r="L15" s="192">
        <f t="shared" si="0"/>
        <v>16589663</v>
      </c>
      <c r="M15" s="187" t="s">
        <v>48</v>
      </c>
    </row>
    <row r="17" ht="12.75">
      <c r="A17" s="1" t="s">
        <v>81</v>
      </c>
    </row>
    <row r="18" ht="12.75">
      <c r="A18" s="1" t="s">
        <v>78</v>
      </c>
    </row>
    <row r="19" ht="12.75">
      <c r="A19" s="1" t="s">
        <v>79</v>
      </c>
    </row>
    <row r="20" ht="12.75">
      <c r="A20" s="1" t="s">
        <v>80</v>
      </c>
    </row>
    <row r="22" ht="12.75">
      <c r="A22" s="87" t="s">
        <v>209</v>
      </c>
    </row>
  </sheetData>
  <sheetProtection/>
  <mergeCells count="17">
    <mergeCell ref="A15:D15"/>
    <mergeCell ref="K4:K7"/>
    <mergeCell ref="G4:J4"/>
    <mergeCell ref="G5:G7"/>
    <mergeCell ref="H5:H7"/>
    <mergeCell ref="I5:I7"/>
    <mergeCell ref="J5:J7"/>
    <mergeCell ref="A1:M1"/>
    <mergeCell ref="A3:A7"/>
    <mergeCell ref="B3:B7"/>
    <mergeCell ref="C3:C7"/>
    <mergeCell ref="D3:D7"/>
    <mergeCell ref="F3:L3"/>
    <mergeCell ref="M3:M7"/>
    <mergeCell ref="F4:F7"/>
    <mergeCell ref="E3:E7"/>
    <mergeCell ref="L4:L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63" r:id="rId1"/>
  <headerFooter alignWithMargins="0">
    <oddHeader>&amp;R&amp;9Załącznik nr &amp;A
do Uchwały Nr  VI/33/2007
Rady Powiatu Nowosolskiego 
z dnia  2 marca 2007 roku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S1" sqref="S1"/>
    </sheetView>
  </sheetViews>
  <sheetFormatPr defaultColWidth="10.375" defaultRowHeight="12.75"/>
  <cols>
    <col min="1" max="1" width="3.50390625" style="15" bestFit="1" customWidth="1"/>
    <col min="2" max="2" width="19.875" style="15" customWidth="1"/>
    <col min="3" max="3" width="13.00390625" style="15" customWidth="1"/>
    <col min="4" max="4" width="10.50390625" style="15" customWidth="1"/>
    <col min="5" max="5" width="12.00390625" style="15" customWidth="1"/>
    <col min="6" max="6" width="9.125" style="15" customWidth="1"/>
    <col min="7" max="7" width="9.00390625" style="15" customWidth="1"/>
    <col min="8" max="8" width="8.00390625" style="15" customWidth="1"/>
    <col min="9" max="9" width="8.625" style="15" customWidth="1"/>
    <col min="10" max="11" width="7.625" style="15" customWidth="1"/>
    <col min="12" max="12" width="9.625" style="15" customWidth="1"/>
    <col min="13" max="13" width="11.625" style="15" customWidth="1"/>
    <col min="14" max="14" width="12.50390625" style="15" customWidth="1"/>
    <col min="15" max="15" width="8.375" style="15" customWidth="1"/>
    <col min="16" max="16" width="8.125" style="15" customWidth="1"/>
    <col min="17" max="17" width="8.625" style="15" customWidth="1"/>
    <col min="18" max="16384" width="10.375" style="15" customWidth="1"/>
  </cols>
  <sheetData>
    <row r="1" spans="1:17" ht="12.75">
      <c r="A1" s="265" t="s">
        <v>139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</row>
    <row r="3" spans="1:17" ht="9.75">
      <c r="A3" s="263" t="s">
        <v>60</v>
      </c>
      <c r="B3" s="263" t="s">
        <v>89</v>
      </c>
      <c r="C3" s="262" t="s">
        <v>90</v>
      </c>
      <c r="D3" s="262" t="s">
        <v>342</v>
      </c>
      <c r="E3" s="262" t="s">
        <v>144</v>
      </c>
      <c r="F3" s="263" t="s">
        <v>6</v>
      </c>
      <c r="G3" s="263"/>
      <c r="H3" s="263" t="s">
        <v>87</v>
      </c>
      <c r="I3" s="263"/>
      <c r="J3" s="263"/>
      <c r="K3" s="263"/>
      <c r="L3" s="263"/>
      <c r="M3" s="263"/>
      <c r="N3" s="263"/>
      <c r="O3" s="263"/>
      <c r="P3" s="263"/>
      <c r="Q3" s="263"/>
    </row>
    <row r="4" spans="1:17" ht="9.75">
      <c r="A4" s="263"/>
      <c r="B4" s="263"/>
      <c r="C4" s="262"/>
      <c r="D4" s="262"/>
      <c r="E4" s="262"/>
      <c r="F4" s="262" t="s">
        <v>141</v>
      </c>
      <c r="G4" s="262" t="s">
        <v>142</v>
      </c>
      <c r="H4" s="263" t="s">
        <v>82</v>
      </c>
      <c r="I4" s="263"/>
      <c r="J4" s="263"/>
      <c r="K4" s="263"/>
      <c r="L4" s="263"/>
      <c r="M4" s="263"/>
      <c r="N4" s="263"/>
      <c r="O4" s="263"/>
      <c r="P4" s="263"/>
      <c r="Q4" s="263"/>
    </row>
    <row r="5" spans="1:17" ht="9.75">
      <c r="A5" s="263"/>
      <c r="B5" s="263"/>
      <c r="C5" s="262"/>
      <c r="D5" s="262"/>
      <c r="E5" s="262"/>
      <c r="F5" s="262"/>
      <c r="G5" s="262"/>
      <c r="H5" s="262" t="s">
        <v>92</v>
      </c>
      <c r="I5" s="263" t="s">
        <v>93</v>
      </c>
      <c r="J5" s="263"/>
      <c r="K5" s="263"/>
      <c r="L5" s="263"/>
      <c r="M5" s="263"/>
      <c r="N5" s="263"/>
      <c r="O5" s="263"/>
      <c r="P5" s="263"/>
      <c r="Q5" s="263"/>
    </row>
    <row r="6" spans="1:17" ht="14.25" customHeight="1">
      <c r="A6" s="263"/>
      <c r="B6" s="263"/>
      <c r="C6" s="262"/>
      <c r="D6" s="262"/>
      <c r="E6" s="262"/>
      <c r="F6" s="262"/>
      <c r="G6" s="262"/>
      <c r="H6" s="262"/>
      <c r="I6" s="263" t="s">
        <v>94</v>
      </c>
      <c r="J6" s="263"/>
      <c r="K6" s="263"/>
      <c r="L6" s="263"/>
      <c r="M6" s="263" t="s">
        <v>91</v>
      </c>
      <c r="N6" s="263"/>
      <c r="O6" s="263"/>
      <c r="P6" s="263"/>
      <c r="Q6" s="263"/>
    </row>
    <row r="7" spans="1:17" ht="12.75" customHeight="1">
      <c r="A7" s="263"/>
      <c r="B7" s="263"/>
      <c r="C7" s="262"/>
      <c r="D7" s="262"/>
      <c r="E7" s="262"/>
      <c r="F7" s="262"/>
      <c r="G7" s="262"/>
      <c r="H7" s="262"/>
      <c r="I7" s="262" t="s">
        <v>95</v>
      </c>
      <c r="J7" s="263" t="s">
        <v>96</v>
      </c>
      <c r="K7" s="263"/>
      <c r="L7" s="263"/>
      <c r="M7" s="262" t="s">
        <v>97</v>
      </c>
      <c r="N7" s="262" t="s">
        <v>96</v>
      </c>
      <c r="O7" s="262"/>
      <c r="P7" s="262"/>
      <c r="Q7" s="262"/>
    </row>
    <row r="8" spans="1:17" ht="48" customHeight="1">
      <c r="A8" s="263"/>
      <c r="B8" s="263"/>
      <c r="C8" s="262"/>
      <c r="D8" s="262"/>
      <c r="E8" s="262"/>
      <c r="F8" s="262"/>
      <c r="G8" s="262"/>
      <c r="H8" s="262"/>
      <c r="I8" s="262"/>
      <c r="J8" s="50" t="s">
        <v>143</v>
      </c>
      <c r="K8" s="50" t="s">
        <v>98</v>
      </c>
      <c r="L8" s="50" t="s">
        <v>99</v>
      </c>
      <c r="M8" s="262"/>
      <c r="N8" s="50" t="s">
        <v>100</v>
      </c>
      <c r="O8" s="50" t="s">
        <v>143</v>
      </c>
      <c r="P8" s="50" t="s">
        <v>98</v>
      </c>
      <c r="Q8" s="50" t="s">
        <v>101</v>
      </c>
    </row>
    <row r="9" spans="1:17" ht="7.5" customHeight="1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6">
        <v>15</v>
      </c>
      <c r="P9" s="16">
        <v>16</v>
      </c>
      <c r="Q9" s="16">
        <v>17</v>
      </c>
    </row>
    <row r="10" spans="1:17" s="81" customFormat="1" ht="9.75">
      <c r="A10" s="63">
        <v>1</v>
      </c>
      <c r="B10" s="80" t="s">
        <v>102</v>
      </c>
      <c r="C10" s="268" t="s">
        <v>48</v>
      </c>
      <c r="D10" s="269"/>
      <c r="E10" s="200">
        <f aca="true" t="shared" si="0" ref="E10:Q10">E15+E23</f>
        <v>20390358</v>
      </c>
      <c r="F10" s="200">
        <f t="shared" si="0"/>
        <v>6519451</v>
      </c>
      <c r="G10" s="200">
        <f t="shared" si="0"/>
        <v>13870907</v>
      </c>
      <c r="H10" s="200">
        <f t="shared" si="0"/>
        <v>105000</v>
      </c>
      <c r="I10" s="200">
        <f t="shared" si="0"/>
        <v>105000</v>
      </c>
      <c r="J10" s="200">
        <f t="shared" si="0"/>
        <v>0</v>
      </c>
      <c r="K10" s="200">
        <f t="shared" si="0"/>
        <v>0</v>
      </c>
      <c r="L10" s="200">
        <f t="shared" si="0"/>
        <v>105000</v>
      </c>
      <c r="M10" s="200">
        <f t="shared" si="0"/>
        <v>0</v>
      </c>
      <c r="N10" s="200">
        <f t="shared" si="0"/>
        <v>0</v>
      </c>
      <c r="O10" s="200">
        <f t="shared" si="0"/>
        <v>0</v>
      </c>
      <c r="P10" s="200">
        <f t="shared" si="0"/>
        <v>0</v>
      </c>
      <c r="Q10" s="200">
        <f t="shared" si="0"/>
        <v>0</v>
      </c>
    </row>
    <row r="11" spans="1:17" ht="9.75">
      <c r="A11" s="252" t="s">
        <v>103</v>
      </c>
      <c r="B11" s="64" t="s">
        <v>104</v>
      </c>
      <c r="C11" s="257" t="s">
        <v>349</v>
      </c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9"/>
    </row>
    <row r="12" spans="1:17" ht="9.75">
      <c r="A12" s="252"/>
      <c r="B12" s="64" t="s">
        <v>105</v>
      </c>
      <c r="C12" s="253" t="s">
        <v>350</v>
      </c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</row>
    <row r="13" spans="1:17" ht="9.75">
      <c r="A13" s="252"/>
      <c r="B13" s="64" t="s">
        <v>106</v>
      </c>
      <c r="C13" s="253" t="s">
        <v>351</v>
      </c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</row>
    <row r="14" spans="1:17" ht="9.75">
      <c r="A14" s="252"/>
      <c r="B14" s="64" t="s">
        <v>107</v>
      </c>
      <c r="C14" s="254" t="s">
        <v>334</v>
      </c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6"/>
    </row>
    <row r="15" spans="1:17" ht="9.75">
      <c r="A15" s="252"/>
      <c r="B15" s="64" t="s">
        <v>108</v>
      </c>
      <c r="C15" s="64">
        <v>312</v>
      </c>
      <c r="D15" s="64">
        <v>600</v>
      </c>
      <c r="E15" s="195">
        <f>F15+G15</f>
        <v>12460543</v>
      </c>
      <c r="F15" s="195">
        <v>4439636</v>
      </c>
      <c r="G15" s="195">
        <v>8020907</v>
      </c>
      <c r="H15" s="195">
        <f>H16</f>
        <v>90000</v>
      </c>
      <c r="I15" s="195">
        <f aca="true" t="shared" si="1" ref="I15:Q15">I16</f>
        <v>90000</v>
      </c>
      <c r="J15" s="195">
        <f t="shared" si="1"/>
        <v>0</v>
      </c>
      <c r="K15" s="195">
        <f t="shared" si="1"/>
        <v>0</v>
      </c>
      <c r="L15" s="195">
        <f t="shared" si="1"/>
        <v>90000</v>
      </c>
      <c r="M15" s="195">
        <f t="shared" si="1"/>
        <v>0</v>
      </c>
      <c r="N15" s="195">
        <f t="shared" si="1"/>
        <v>0</v>
      </c>
      <c r="O15" s="195">
        <f t="shared" si="1"/>
        <v>0</v>
      </c>
      <c r="P15" s="195">
        <f t="shared" si="1"/>
        <v>0</v>
      </c>
      <c r="Q15" s="195">
        <f t="shared" si="1"/>
        <v>0</v>
      </c>
    </row>
    <row r="16" spans="1:17" ht="9.75">
      <c r="A16" s="252"/>
      <c r="B16" s="64" t="s">
        <v>159</v>
      </c>
      <c r="C16" s="89"/>
      <c r="D16" s="89">
        <v>60014</v>
      </c>
      <c r="E16" s="195">
        <f>F16+G16</f>
        <v>90000</v>
      </c>
      <c r="F16" s="195">
        <v>90000</v>
      </c>
      <c r="G16" s="195">
        <v>0</v>
      </c>
      <c r="H16" s="196">
        <f>I16+M16</f>
        <v>90000</v>
      </c>
      <c r="I16" s="196">
        <f>J16+K16+L16</f>
        <v>90000</v>
      </c>
      <c r="J16" s="196">
        <v>0</v>
      </c>
      <c r="K16" s="196">
        <v>0</v>
      </c>
      <c r="L16" s="196">
        <v>90000</v>
      </c>
      <c r="M16" s="196">
        <f>N16+O16+P16+Q16</f>
        <v>0</v>
      </c>
      <c r="N16" s="196">
        <v>0</v>
      </c>
      <c r="O16" s="196">
        <v>0</v>
      </c>
      <c r="P16" s="196">
        <v>0</v>
      </c>
      <c r="Q16" s="196">
        <v>0</v>
      </c>
    </row>
    <row r="17" spans="1:17" ht="9.75">
      <c r="A17" s="252"/>
      <c r="B17" s="64" t="s">
        <v>58</v>
      </c>
      <c r="C17" s="89"/>
      <c r="D17" s="89"/>
      <c r="E17" s="195">
        <f>F17+G17</f>
        <v>4000000</v>
      </c>
      <c r="F17" s="195">
        <v>1000000</v>
      </c>
      <c r="G17" s="195">
        <v>3000000</v>
      </c>
      <c r="H17" s="196"/>
      <c r="I17" s="196"/>
      <c r="J17" s="196"/>
      <c r="K17" s="196"/>
      <c r="L17" s="196"/>
      <c r="M17" s="196"/>
      <c r="N17" s="196"/>
      <c r="O17" s="196"/>
      <c r="P17" s="196"/>
      <c r="Q17" s="196"/>
    </row>
    <row r="18" spans="1:17" ht="9.75">
      <c r="A18" s="252"/>
      <c r="B18" s="64" t="s">
        <v>59</v>
      </c>
      <c r="C18" s="89"/>
      <c r="D18" s="89"/>
      <c r="E18" s="195">
        <f>F18+G18</f>
        <v>6694543</v>
      </c>
      <c r="F18" s="195">
        <v>1673636</v>
      </c>
      <c r="G18" s="195">
        <v>5020907</v>
      </c>
      <c r="H18" s="196"/>
      <c r="I18" s="196"/>
      <c r="J18" s="196"/>
      <c r="K18" s="196"/>
      <c r="L18" s="196"/>
      <c r="M18" s="196"/>
      <c r="N18" s="196"/>
      <c r="O18" s="196"/>
      <c r="P18" s="196"/>
      <c r="Q18" s="196"/>
    </row>
    <row r="19" spans="1:17" ht="9.75">
      <c r="A19" s="252" t="s">
        <v>109</v>
      </c>
      <c r="B19" s="64" t="s">
        <v>104</v>
      </c>
      <c r="C19" s="257" t="s">
        <v>349</v>
      </c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9"/>
    </row>
    <row r="20" spans="1:17" ht="9.75">
      <c r="A20" s="252"/>
      <c r="B20" s="64" t="s">
        <v>105</v>
      </c>
      <c r="C20" s="253" t="s">
        <v>352</v>
      </c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</row>
    <row r="21" spans="1:17" ht="9.75">
      <c r="A21" s="252"/>
      <c r="B21" s="64" t="s">
        <v>106</v>
      </c>
      <c r="C21" s="253" t="s">
        <v>353</v>
      </c>
      <c r="D21" s="253"/>
      <c r="E21" s="253"/>
      <c r="F21" s="253"/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3"/>
    </row>
    <row r="22" spans="1:17" ht="9.75">
      <c r="A22" s="252"/>
      <c r="B22" s="64" t="s">
        <v>107</v>
      </c>
      <c r="C22" s="254" t="s">
        <v>340</v>
      </c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6"/>
    </row>
    <row r="23" spans="1:17" ht="9.75">
      <c r="A23" s="252"/>
      <c r="B23" s="64" t="s">
        <v>108</v>
      </c>
      <c r="C23" s="64">
        <v>172</v>
      </c>
      <c r="D23" s="64">
        <v>801</v>
      </c>
      <c r="E23" s="195">
        <f>F23+G23</f>
        <v>7929815</v>
      </c>
      <c r="F23" s="195">
        <v>2079815</v>
      </c>
      <c r="G23" s="195">
        <v>5850000</v>
      </c>
      <c r="H23" s="195">
        <f>H24</f>
        <v>15000</v>
      </c>
      <c r="I23" s="195">
        <f aca="true" t="shared" si="2" ref="I23:Q23">I24</f>
        <v>15000</v>
      </c>
      <c r="J23" s="195">
        <f t="shared" si="2"/>
        <v>0</v>
      </c>
      <c r="K23" s="195">
        <f t="shared" si="2"/>
        <v>0</v>
      </c>
      <c r="L23" s="195">
        <f t="shared" si="2"/>
        <v>15000</v>
      </c>
      <c r="M23" s="195">
        <f t="shared" si="2"/>
        <v>0</v>
      </c>
      <c r="N23" s="195">
        <f t="shared" si="2"/>
        <v>0</v>
      </c>
      <c r="O23" s="195">
        <f t="shared" si="2"/>
        <v>0</v>
      </c>
      <c r="P23" s="195">
        <f t="shared" si="2"/>
        <v>0</v>
      </c>
      <c r="Q23" s="195">
        <f t="shared" si="2"/>
        <v>0</v>
      </c>
    </row>
    <row r="24" spans="1:17" ht="9.75">
      <c r="A24" s="252"/>
      <c r="B24" s="64" t="s">
        <v>159</v>
      </c>
      <c r="C24" s="89"/>
      <c r="D24" s="89">
        <v>80130</v>
      </c>
      <c r="E24" s="195">
        <f>F24+G24</f>
        <v>10000</v>
      </c>
      <c r="F24" s="195">
        <v>10000</v>
      </c>
      <c r="G24" s="195">
        <v>0</v>
      </c>
      <c r="H24" s="196">
        <f>I24+M24</f>
        <v>15000</v>
      </c>
      <c r="I24" s="196">
        <f>J24+K24+L24</f>
        <v>15000</v>
      </c>
      <c r="J24" s="196">
        <v>0</v>
      </c>
      <c r="K24" s="196">
        <v>0</v>
      </c>
      <c r="L24" s="196">
        <v>15000</v>
      </c>
      <c r="M24" s="196">
        <f>N24+O24+P24+Q24</f>
        <v>0</v>
      </c>
      <c r="N24" s="196">
        <v>0</v>
      </c>
      <c r="O24" s="196">
        <v>0</v>
      </c>
      <c r="P24" s="196">
        <v>0</v>
      </c>
      <c r="Q24" s="196">
        <v>0</v>
      </c>
    </row>
    <row r="25" spans="1:17" ht="9.75">
      <c r="A25" s="252"/>
      <c r="B25" s="64" t="s">
        <v>58</v>
      </c>
      <c r="C25" s="89"/>
      <c r="D25" s="89"/>
      <c r="E25" s="195">
        <f>F25+G25</f>
        <v>3904880</v>
      </c>
      <c r="F25" s="195">
        <v>976220</v>
      </c>
      <c r="G25" s="195">
        <v>2928660</v>
      </c>
      <c r="H25" s="196"/>
      <c r="I25" s="196"/>
      <c r="J25" s="196"/>
      <c r="K25" s="196"/>
      <c r="L25" s="196"/>
      <c r="M25" s="196"/>
      <c r="N25" s="196"/>
      <c r="O25" s="196"/>
      <c r="P25" s="196"/>
      <c r="Q25" s="196"/>
    </row>
    <row r="26" spans="1:17" ht="9.75">
      <c r="A26" s="252"/>
      <c r="B26" s="64" t="s">
        <v>59</v>
      </c>
      <c r="C26" s="89"/>
      <c r="D26" s="89"/>
      <c r="E26" s="195">
        <f>F26+G26</f>
        <v>3895120</v>
      </c>
      <c r="F26" s="195">
        <v>973780</v>
      </c>
      <c r="G26" s="195">
        <v>2921340</v>
      </c>
      <c r="H26" s="196"/>
      <c r="I26" s="196"/>
      <c r="J26" s="196"/>
      <c r="K26" s="196"/>
      <c r="L26" s="196"/>
      <c r="M26" s="196"/>
      <c r="N26" s="196"/>
      <c r="O26" s="196"/>
      <c r="P26" s="196"/>
      <c r="Q26" s="196"/>
    </row>
    <row r="27" spans="1:17" s="81" customFormat="1" ht="9.75">
      <c r="A27" s="65">
        <v>2</v>
      </c>
      <c r="B27" s="82" t="s">
        <v>111</v>
      </c>
      <c r="C27" s="266" t="s">
        <v>48</v>
      </c>
      <c r="D27" s="267"/>
      <c r="E27" s="197">
        <v>0</v>
      </c>
      <c r="F27" s="197">
        <v>0</v>
      </c>
      <c r="G27" s="197">
        <v>0</v>
      </c>
      <c r="H27" s="197">
        <v>0</v>
      </c>
      <c r="I27" s="197">
        <v>0</v>
      </c>
      <c r="J27" s="197">
        <v>0</v>
      </c>
      <c r="K27" s="197">
        <v>0</v>
      </c>
      <c r="L27" s="197">
        <v>0</v>
      </c>
      <c r="M27" s="197">
        <v>0</v>
      </c>
      <c r="N27" s="197">
        <v>0</v>
      </c>
      <c r="O27" s="197">
        <v>0</v>
      </c>
      <c r="P27" s="197">
        <v>0</v>
      </c>
      <c r="Q27" s="197">
        <v>0</v>
      </c>
    </row>
    <row r="28" spans="1:17" s="81" customFormat="1" ht="15" customHeight="1">
      <c r="A28" s="264" t="s">
        <v>114</v>
      </c>
      <c r="B28" s="264"/>
      <c r="C28" s="260" t="s">
        <v>48</v>
      </c>
      <c r="D28" s="261"/>
      <c r="E28" s="198">
        <f aca="true" t="shared" si="3" ref="E28:Q28">E10+E27</f>
        <v>20390358</v>
      </c>
      <c r="F28" s="198">
        <f t="shared" si="3"/>
        <v>6519451</v>
      </c>
      <c r="G28" s="198">
        <f t="shared" si="3"/>
        <v>13870907</v>
      </c>
      <c r="H28" s="198">
        <f t="shared" si="3"/>
        <v>105000</v>
      </c>
      <c r="I28" s="198">
        <f t="shared" si="3"/>
        <v>105000</v>
      </c>
      <c r="J28" s="198">
        <f t="shared" si="3"/>
        <v>0</v>
      </c>
      <c r="K28" s="198">
        <f t="shared" si="3"/>
        <v>0</v>
      </c>
      <c r="L28" s="198">
        <f t="shared" si="3"/>
        <v>105000</v>
      </c>
      <c r="M28" s="198">
        <f t="shared" si="3"/>
        <v>0</v>
      </c>
      <c r="N28" s="198">
        <f t="shared" si="3"/>
        <v>0</v>
      </c>
      <c r="O28" s="198">
        <f t="shared" si="3"/>
        <v>0</v>
      </c>
      <c r="P28" s="198">
        <f t="shared" si="3"/>
        <v>0</v>
      </c>
      <c r="Q28" s="198">
        <f t="shared" si="3"/>
        <v>0</v>
      </c>
    </row>
    <row r="30" spans="1:10" ht="9.75">
      <c r="A30" s="251" t="s">
        <v>115</v>
      </c>
      <c r="B30" s="251"/>
      <c r="C30" s="251"/>
      <c r="D30" s="251"/>
      <c r="E30" s="251"/>
      <c r="F30" s="251"/>
      <c r="G30" s="251"/>
      <c r="H30" s="251"/>
      <c r="I30" s="251"/>
      <c r="J30" s="251"/>
    </row>
    <row r="31" spans="1:10" ht="9.75">
      <c r="A31" s="88" t="s">
        <v>140</v>
      </c>
      <c r="B31" s="88"/>
      <c r="C31" s="88"/>
      <c r="D31" s="88"/>
      <c r="E31" s="88"/>
      <c r="F31" s="88"/>
      <c r="G31" s="88"/>
      <c r="H31" s="88"/>
      <c r="I31" s="88"/>
      <c r="J31" s="88"/>
    </row>
    <row r="32" spans="1:10" ht="9.75">
      <c r="A32" s="88" t="s">
        <v>160</v>
      </c>
      <c r="B32" s="88"/>
      <c r="C32" s="88"/>
      <c r="D32" s="88"/>
      <c r="E32" s="88"/>
      <c r="F32" s="88"/>
      <c r="G32" s="88"/>
      <c r="H32" s="88"/>
      <c r="I32" s="88"/>
      <c r="J32" s="88"/>
    </row>
  </sheetData>
  <sheetProtection/>
  <mergeCells count="34">
    <mergeCell ref="A1:Q1"/>
    <mergeCell ref="M6:Q6"/>
    <mergeCell ref="H3:Q3"/>
    <mergeCell ref="C11:Q11"/>
    <mergeCell ref="C27:D27"/>
    <mergeCell ref="N7:Q7"/>
    <mergeCell ref="C10:D10"/>
    <mergeCell ref="M7:M8"/>
    <mergeCell ref="C12:Q12"/>
    <mergeCell ref="C3:C8"/>
    <mergeCell ref="D3:D8"/>
    <mergeCell ref="E3:E8"/>
    <mergeCell ref="F4:F8"/>
    <mergeCell ref="A28:B28"/>
    <mergeCell ref="A3:A8"/>
    <mergeCell ref="B3:B8"/>
    <mergeCell ref="H5:H8"/>
    <mergeCell ref="G4:G8"/>
    <mergeCell ref="F3:G3"/>
    <mergeCell ref="H4:Q4"/>
    <mergeCell ref="I6:L6"/>
    <mergeCell ref="I7:I8"/>
    <mergeCell ref="J7:L7"/>
    <mergeCell ref="I5:Q5"/>
    <mergeCell ref="A30:J30"/>
    <mergeCell ref="A11:A18"/>
    <mergeCell ref="C20:Q20"/>
    <mergeCell ref="C21:Q21"/>
    <mergeCell ref="C22:Q22"/>
    <mergeCell ref="A19:A26"/>
    <mergeCell ref="C19:Q19"/>
    <mergeCell ref="C13:Q13"/>
    <mergeCell ref="C14:Q14"/>
    <mergeCell ref="C28:D28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0" r:id="rId1"/>
  <headerFooter alignWithMargins="0">
    <oddHeader>&amp;R&amp;9Załącznik nr &amp;A
do Uchwały Nr VI/33/2007
Rady Powiatu Nowosolskiego
z dnia 2 marca 2007 roku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24">
      <selection activeCell="I37" sqref="I37"/>
    </sheetView>
  </sheetViews>
  <sheetFormatPr defaultColWidth="9.125" defaultRowHeight="12.75"/>
  <cols>
    <col min="1" max="1" width="5.50390625" style="1" customWidth="1"/>
    <col min="2" max="2" width="6.875" style="1" customWidth="1"/>
    <col min="3" max="3" width="7.625" style="1" customWidth="1"/>
    <col min="4" max="4" width="15.50390625" style="1" customWidth="1"/>
    <col min="5" max="5" width="12.00390625" style="1" customWidth="1"/>
    <col min="6" max="6" width="12.625" style="1" customWidth="1"/>
    <col min="7" max="8" width="10.125" style="1" customWidth="1"/>
    <col min="9" max="9" width="13.125" style="1" customWidth="1"/>
    <col min="10" max="10" width="14.50390625" style="1" customWidth="1"/>
    <col min="11" max="11" width="16.625" style="1" customWidth="1"/>
    <col min="12" max="16384" width="9.125" style="1" customWidth="1"/>
  </cols>
  <sheetData>
    <row r="1" spans="1:11" ht="17.25">
      <c r="A1" s="245" t="s">
        <v>375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</row>
    <row r="2" spans="1:11" ht="10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1" t="s">
        <v>41</v>
      </c>
    </row>
    <row r="3" spans="1:11" s="51" customFormat="1" ht="19.5" customHeight="1">
      <c r="A3" s="246" t="s">
        <v>60</v>
      </c>
      <c r="B3" s="246" t="s">
        <v>2</v>
      </c>
      <c r="C3" s="246" t="s">
        <v>40</v>
      </c>
      <c r="D3" s="247" t="s">
        <v>157</v>
      </c>
      <c r="E3" s="247" t="s">
        <v>151</v>
      </c>
      <c r="F3" s="247" t="s">
        <v>87</v>
      </c>
      <c r="G3" s="247"/>
      <c r="H3" s="247"/>
      <c r="I3" s="247"/>
      <c r="J3" s="247"/>
      <c r="K3" s="247" t="s">
        <v>155</v>
      </c>
    </row>
    <row r="4" spans="1:11" s="51" customFormat="1" ht="19.5" customHeight="1">
      <c r="A4" s="246"/>
      <c r="B4" s="246"/>
      <c r="C4" s="246"/>
      <c r="D4" s="247"/>
      <c r="E4" s="247"/>
      <c r="F4" s="247" t="s">
        <v>428</v>
      </c>
      <c r="G4" s="247" t="s">
        <v>207</v>
      </c>
      <c r="H4" s="247"/>
      <c r="I4" s="247"/>
      <c r="J4" s="247"/>
      <c r="K4" s="247"/>
    </row>
    <row r="5" spans="1:11" s="51" customFormat="1" ht="29.25" customHeight="1">
      <c r="A5" s="246"/>
      <c r="B5" s="246"/>
      <c r="C5" s="246"/>
      <c r="D5" s="247"/>
      <c r="E5" s="247"/>
      <c r="F5" s="247"/>
      <c r="G5" s="247" t="s">
        <v>156</v>
      </c>
      <c r="H5" s="247" t="s">
        <v>136</v>
      </c>
      <c r="I5" s="247" t="s">
        <v>158</v>
      </c>
      <c r="J5" s="247" t="s">
        <v>137</v>
      </c>
      <c r="K5" s="247"/>
    </row>
    <row r="6" spans="1:11" s="51" customFormat="1" ht="19.5" customHeight="1">
      <c r="A6" s="246"/>
      <c r="B6" s="246"/>
      <c r="C6" s="246"/>
      <c r="D6" s="247"/>
      <c r="E6" s="247"/>
      <c r="F6" s="247"/>
      <c r="G6" s="247"/>
      <c r="H6" s="247"/>
      <c r="I6" s="247"/>
      <c r="J6" s="247"/>
      <c r="K6" s="247"/>
    </row>
    <row r="7" spans="1:11" s="51" customFormat="1" ht="19.5" customHeight="1">
      <c r="A7" s="246"/>
      <c r="B7" s="246"/>
      <c r="C7" s="246"/>
      <c r="D7" s="247"/>
      <c r="E7" s="247"/>
      <c r="F7" s="247"/>
      <c r="G7" s="247"/>
      <c r="H7" s="247"/>
      <c r="I7" s="247"/>
      <c r="J7" s="247"/>
      <c r="K7" s="247"/>
    </row>
    <row r="8" spans="1:11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</row>
    <row r="9" spans="1:11" ht="51">
      <c r="A9" s="183" t="s">
        <v>11</v>
      </c>
      <c r="B9" s="184">
        <v>600</v>
      </c>
      <c r="C9" s="184">
        <v>60014</v>
      </c>
      <c r="D9" s="185" t="s">
        <v>386</v>
      </c>
      <c r="E9" s="190">
        <v>120000</v>
      </c>
      <c r="F9" s="190">
        <v>120000</v>
      </c>
      <c r="G9" s="190">
        <v>120000</v>
      </c>
      <c r="H9" s="184"/>
      <c r="I9" s="185"/>
      <c r="J9" s="184"/>
      <c r="K9" s="186" t="s">
        <v>331</v>
      </c>
    </row>
    <row r="10" spans="1:11" ht="51">
      <c r="A10" s="183" t="s">
        <v>12</v>
      </c>
      <c r="B10" s="184">
        <v>600</v>
      </c>
      <c r="C10" s="184">
        <v>60014</v>
      </c>
      <c r="D10" s="185" t="s">
        <v>384</v>
      </c>
      <c r="E10" s="190">
        <v>70000</v>
      </c>
      <c r="F10" s="190">
        <v>70000</v>
      </c>
      <c r="G10" s="190">
        <v>70000</v>
      </c>
      <c r="H10" s="184"/>
      <c r="I10" s="185"/>
      <c r="J10" s="184"/>
      <c r="K10" s="186" t="s">
        <v>331</v>
      </c>
    </row>
    <row r="11" spans="1:11" ht="40.5">
      <c r="A11" s="183">
        <v>3</v>
      </c>
      <c r="B11" s="184">
        <v>600</v>
      </c>
      <c r="C11" s="184">
        <v>60014</v>
      </c>
      <c r="D11" s="185" t="s">
        <v>385</v>
      </c>
      <c r="E11" s="190">
        <v>150000</v>
      </c>
      <c r="F11" s="190">
        <v>150000</v>
      </c>
      <c r="G11" s="190">
        <v>150000</v>
      </c>
      <c r="H11" s="184"/>
      <c r="I11" s="185"/>
      <c r="J11" s="184"/>
      <c r="K11" s="186" t="s">
        <v>331</v>
      </c>
    </row>
    <row r="12" spans="1:11" ht="30">
      <c r="A12" s="183">
        <v>4</v>
      </c>
      <c r="B12" s="184">
        <v>600</v>
      </c>
      <c r="C12" s="184">
        <v>60014</v>
      </c>
      <c r="D12" s="185" t="s">
        <v>387</v>
      </c>
      <c r="E12" s="190">
        <v>300000</v>
      </c>
      <c r="F12" s="190">
        <v>300000</v>
      </c>
      <c r="G12" s="190">
        <v>300000</v>
      </c>
      <c r="H12" s="184"/>
      <c r="I12" s="185"/>
      <c r="J12" s="184"/>
      <c r="K12" s="186" t="s">
        <v>331</v>
      </c>
    </row>
    <row r="13" spans="1:11" ht="40.5">
      <c r="A13" s="183">
        <v>5</v>
      </c>
      <c r="B13" s="184">
        <v>600</v>
      </c>
      <c r="C13" s="184">
        <v>60014</v>
      </c>
      <c r="D13" s="185" t="s">
        <v>419</v>
      </c>
      <c r="E13" s="190">
        <v>50000</v>
      </c>
      <c r="F13" s="190">
        <v>50000</v>
      </c>
      <c r="G13" s="190">
        <v>50000</v>
      </c>
      <c r="H13" s="184"/>
      <c r="I13" s="185"/>
      <c r="J13" s="184"/>
      <c r="K13" s="186" t="s">
        <v>331</v>
      </c>
    </row>
    <row r="14" spans="1:11" ht="51">
      <c r="A14" s="183">
        <v>6</v>
      </c>
      <c r="B14" s="184">
        <v>600</v>
      </c>
      <c r="C14" s="184">
        <v>60014</v>
      </c>
      <c r="D14" s="185" t="s">
        <v>388</v>
      </c>
      <c r="E14" s="190">
        <v>50000</v>
      </c>
      <c r="F14" s="190">
        <v>50000</v>
      </c>
      <c r="G14" s="190">
        <v>50000</v>
      </c>
      <c r="H14" s="184"/>
      <c r="I14" s="185"/>
      <c r="J14" s="184"/>
      <c r="K14" s="186" t="s">
        <v>331</v>
      </c>
    </row>
    <row r="15" spans="1:11" ht="20.25">
      <c r="A15" s="183">
        <v>7</v>
      </c>
      <c r="B15" s="184">
        <v>600</v>
      </c>
      <c r="C15" s="184">
        <v>60014</v>
      </c>
      <c r="D15" s="185" t="s">
        <v>420</v>
      </c>
      <c r="E15" s="190">
        <v>400000</v>
      </c>
      <c r="F15" s="190">
        <v>400000</v>
      </c>
      <c r="G15" s="190">
        <v>400000</v>
      </c>
      <c r="H15" s="184"/>
      <c r="I15" s="185"/>
      <c r="J15" s="184"/>
      <c r="K15" s="186" t="s">
        <v>331</v>
      </c>
    </row>
    <row r="16" spans="1:11" ht="40.5">
      <c r="A16" s="183">
        <v>8</v>
      </c>
      <c r="B16" s="184">
        <v>600</v>
      </c>
      <c r="C16" s="184">
        <v>60014</v>
      </c>
      <c r="D16" s="185" t="s">
        <v>421</v>
      </c>
      <c r="E16" s="190">
        <v>60000</v>
      </c>
      <c r="F16" s="190">
        <v>60000</v>
      </c>
      <c r="G16" s="190">
        <v>60000</v>
      </c>
      <c r="H16" s="184"/>
      <c r="I16" s="185"/>
      <c r="J16" s="184"/>
      <c r="K16" s="186" t="s">
        <v>331</v>
      </c>
    </row>
    <row r="17" spans="1:11" ht="40.5">
      <c r="A17" s="183">
        <v>9</v>
      </c>
      <c r="B17" s="184">
        <v>600</v>
      </c>
      <c r="C17" s="184">
        <v>60014</v>
      </c>
      <c r="D17" s="185" t="s">
        <v>389</v>
      </c>
      <c r="E17" s="190">
        <v>800000</v>
      </c>
      <c r="F17" s="190">
        <v>800000</v>
      </c>
      <c r="G17" s="190">
        <v>400000</v>
      </c>
      <c r="H17" s="184"/>
      <c r="I17" s="185" t="s">
        <v>422</v>
      </c>
      <c r="J17" s="184"/>
      <c r="K17" s="186" t="s">
        <v>331</v>
      </c>
    </row>
    <row r="18" spans="1:11" ht="40.5">
      <c r="A18" s="183">
        <v>10</v>
      </c>
      <c r="B18" s="184">
        <v>600</v>
      </c>
      <c r="C18" s="184">
        <v>60014</v>
      </c>
      <c r="D18" s="185" t="s">
        <v>328</v>
      </c>
      <c r="E18" s="190">
        <v>50000</v>
      </c>
      <c r="F18" s="190">
        <v>50000</v>
      </c>
      <c r="G18" s="190">
        <v>50000</v>
      </c>
      <c r="H18" s="184"/>
      <c r="I18" s="185"/>
      <c r="J18" s="184"/>
      <c r="K18" s="186" t="s">
        <v>331</v>
      </c>
    </row>
    <row r="19" spans="1:11" ht="30">
      <c r="A19" s="183">
        <v>11</v>
      </c>
      <c r="B19" s="184">
        <v>600</v>
      </c>
      <c r="C19" s="184">
        <v>60014</v>
      </c>
      <c r="D19" s="185" t="s">
        <v>329</v>
      </c>
      <c r="E19" s="190">
        <v>50000</v>
      </c>
      <c r="F19" s="190">
        <v>50000</v>
      </c>
      <c r="G19" s="190">
        <v>50000</v>
      </c>
      <c r="H19" s="184"/>
      <c r="I19" s="185"/>
      <c r="J19" s="184"/>
      <c r="K19" s="186" t="s">
        <v>331</v>
      </c>
    </row>
    <row r="20" spans="1:11" ht="60.75">
      <c r="A20" s="183">
        <v>12</v>
      </c>
      <c r="B20" s="184">
        <v>600</v>
      </c>
      <c r="C20" s="184">
        <v>60014</v>
      </c>
      <c r="D20" s="185" t="s">
        <v>390</v>
      </c>
      <c r="E20" s="190">
        <v>20000</v>
      </c>
      <c r="F20" s="190">
        <v>20000</v>
      </c>
      <c r="G20" s="190">
        <v>20000</v>
      </c>
      <c r="H20" s="184"/>
      <c r="I20" s="185"/>
      <c r="J20" s="184"/>
      <c r="K20" s="186" t="s">
        <v>331</v>
      </c>
    </row>
    <row r="21" spans="1:11" ht="60.75">
      <c r="A21" s="183">
        <v>13</v>
      </c>
      <c r="B21" s="184">
        <v>600</v>
      </c>
      <c r="C21" s="184">
        <v>60014</v>
      </c>
      <c r="D21" s="185" t="s">
        <v>401</v>
      </c>
      <c r="E21" s="190">
        <v>20000</v>
      </c>
      <c r="F21" s="190">
        <v>20000</v>
      </c>
      <c r="G21" s="190">
        <v>20000</v>
      </c>
      <c r="H21" s="184"/>
      <c r="I21" s="185"/>
      <c r="J21" s="184"/>
      <c r="K21" s="186" t="s">
        <v>331</v>
      </c>
    </row>
    <row r="22" spans="1:11" ht="40.5">
      <c r="A22" s="183">
        <v>14</v>
      </c>
      <c r="B22" s="184">
        <v>600</v>
      </c>
      <c r="C22" s="184">
        <v>60014</v>
      </c>
      <c r="D22" s="185" t="s">
        <v>391</v>
      </c>
      <c r="E22" s="190">
        <v>100000</v>
      </c>
      <c r="F22" s="190">
        <v>100000</v>
      </c>
      <c r="G22" s="190">
        <v>50000</v>
      </c>
      <c r="H22" s="184"/>
      <c r="I22" s="185" t="s">
        <v>442</v>
      </c>
      <c r="J22" s="184"/>
      <c r="K22" s="186" t="s">
        <v>331</v>
      </c>
    </row>
    <row r="23" spans="1:11" ht="51">
      <c r="A23" s="183">
        <v>15</v>
      </c>
      <c r="B23" s="184">
        <v>600</v>
      </c>
      <c r="C23" s="184">
        <v>60014</v>
      </c>
      <c r="D23" s="185" t="s">
        <v>392</v>
      </c>
      <c r="E23" s="190">
        <v>60000</v>
      </c>
      <c r="F23" s="190">
        <v>60000</v>
      </c>
      <c r="G23" s="190">
        <v>60000</v>
      </c>
      <c r="H23" s="184"/>
      <c r="I23" s="185"/>
      <c r="J23" s="184"/>
      <c r="K23" s="186" t="s">
        <v>331</v>
      </c>
    </row>
    <row r="24" spans="1:11" ht="51">
      <c r="A24" s="183">
        <v>16</v>
      </c>
      <c r="B24" s="184">
        <v>600</v>
      </c>
      <c r="C24" s="184">
        <v>60014</v>
      </c>
      <c r="D24" s="189" t="s">
        <v>393</v>
      </c>
      <c r="E24" s="190">
        <v>200000</v>
      </c>
      <c r="F24" s="190">
        <v>200000</v>
      </c>
      <c r="G24" s="190"/>
      <c r="H24" s="184"/>
      <c r="I24" s="185" t="s">
        <v>405</v>
      </c>
      <c r="J24" s="184"/>
      <c r="K24" s="186" t="s">
        <v>331</v>
      </c>
    </row>
    <row r="25" spans="1:11" ht="51">
      <c r="A25" s="183">
        <v>17</v>
      </c>
      <c r="B25" s="184">
        <v>600</v>
      </c>
      <c r="C25" s="184">
        <v>60014</v>
      </c>
      <c r="D25" s="185" t="s">
        <v>402</v>
      </c>
      <c r="E25" s="190">
        <v>25000</v>
      </c>
      <c r="F25" s="190">
        <v>25000</v>
      </c>
      <c r="G25" s="190">
        <v>25000</v>
      </c>
      <c r="H25" s="184"/>
      <c r="I25" s="185"/>
      <c r="J25" s="184"/>
      <c r="K25" s="186" t="s">
        <v>331</v>
      </c>
    </row>
    <row r="26" spans="1:11" ht="20.25">
      <c r="A26" s="183">
        <v>18</v>
      </c>
      <c r="B26" s="184">
        <v>600</v>
      </c>
      <c r="C26" s="184">
        <v>60014</v>
      </c>
      <c r="D26" s="185" t="s">
        <v>394</v>
      </c>
      <c r="E26" s="190">
        <v>50000</v>
      </c>
      <c r="F26" s="190">
        <v>50000</v>
      </c>
      <c r="G26" s="190">
        <v>50000</v>
      </c>
      <c r="H26" s="184"/>
      <c r="I26" s="185"/>
      <c r="J26" s="184"/>
      <c r="K26" s="186" t="s">
        <v>331</v>
      </c>
    </row>
    <row r="27" spans="1:11" ht="30">
      <c r="A27" s="183">
        <v>19</v>
      </c>
      <c r="B27" s="184">
        <v>600</v>
      </c>
      <c r="C27" s="184">
        <v>60014</v>
      </c>
      <c r="D27" s="185" t="s">
        <v>332</v>
      </c>
      <c r="E27" s="190">
        <v>10000</v>
      </c>
      <c r="F27" s="190">
        <v>10000</v>
      </c>
      <c r="G27" s="190">
        <v>10000</v>
      </c>
      <c r="H27" s="184"/>
      <c r="I27" s="185"/>
      <c r="J27" s="184"/>
      <c r="K27" s="186" t="s">
        <v>331</v>
      </c>
    </row>
    <row r="28" spans="1:11" ht="20.25">
      <c r="A28" s="183">
        <v>20</v>
      </c>
      <c r="B28" s="184">
        <v>750</v>
      </c>
      <c r="C28" s="184">
        <v>75020</v>
      </c>
      <c r="D28" s="185" t="s">
        <v>394</v>
      </c>
      <c r="E28" s="190">
        <v>100000</v>
      </c>
      <c r="F28" s="190">
        <v>100000</v>
      </c>
      <c r="G28" s="190">
        <v>100000</v>
      </c>
      <c r="H28" s="184"/>
      <c r="I28" s="185"/>
      <c r="J28" s="184"/>
      <c r="K28" s="186" t="s">
        <v>330</v>
      </c>
    </row>
    <row r="29" spans="1:11" ht="30">
      <c r="A29" s="183">
        <v>21</v>
      </c>
      <c r="B29" s="184">
        <v>750</v>
      </c>
      <c r="C29" s="184">
        <v>75020</v>
      </c>
      <c r="D29" s="189" t="s">
        <v>332</v>
      </c>
      <c r="E29" s="190">
        <v>50000</v>
      </c>
      <c r="F29" s="190">
        <v>50000</v>
      </c>
      <c r="G29" s="190">
        <v>50000</v>
      </c>
      <c r="H29" s="184"/>
      <c r="I29" s="185"/>
      <c r="J29" s="184"/>
      <c r="K29" s="186" t="s">
        <v>330</v>
      </c>
    </row>
    <row r="30" spans="1:11" ht="30">
      <c r="A30" s="183" t="s">
        <v>434</v>
      </c>
      <c r="B30" s="184">
        <v>754</v>
      </c>
      <c r="C30" s="184">
        <v>75411</v>
      </c>
      <c r="D30" s="189" t="s">
        <v>397</v>
      </c>
      <c r="E30" s="190">
        <v>700000</v>
      </c>
      <c r="F30" s="190">
        <v>700000</v>
      </c>
      <c r="G30" s="190"/>
      <c r="H30" s="184"/>
      <c r="I30" s="185" t="s">
        <v>403</v>
      </c>
      <c r="J30" s="184"/>
      <c r="K30" s="186" t="s">
        <v>406</v>
      </c>
    </row>
    <row r="31" spans="1:11" ht="20.25">
      <c r="A31" s="183" t="s">
        <v>435</v>
      </c>
      <c r="B31" s="184">
        <v>754</v>
      </c>
      <c r="C31" s="184">
        <v>75414</v>
      </c>
      <c r="D31" s="189" t="s">
        <v>396</v>
      </c>
      <c r="E31" s="190">
        <v>4500</v>
      </c>
      <c r="F31" s="190">
        <v>4500</v>
      </c>
      <c r="G31" s="190">
        <v>4500</v>
      </c>
      <c r="H31" s="184"/>
      <c r="I31" s="185"/>
      <c r="J31" s="184"/>
      <c r="K31" s="186" t="s">
        <v>330</v>
      </c>
    </row>
    <row r="32" spans="1:11" ht="30">
      <c r="A32" s="183">
        <v>24</v>
      </c>
      <c r="B32" s="184">
        <v>754</v>
      </c>
      <c r="C32" s="184">
        <v>75414</v>
      </c>
      <c r="D32" s="185" t="s">
        <v>395</v>
      </c>
      <c r="E32" s="190">
        <v>130000</v>
      </c>
      <c r="F32" s="190">
        <v>130000</v>
      </c>
      <c r="G32" s="190">
        <v>109000</v>
      </c>
      <c r="H32" s="184"/>
      <c r="I32" s="185" t="s">
        <v>404</v>
      </c>
      <c r="J32" s="184"/>
      <c r="K32" s="186" t="s">
        <v>330</v>
      </c>
    </row>
    <row r="33" spans="1:11" ht="20.25">
      <c r="A33" s="183">
        <v>25</v>
      </c>
      <c r="B33" s="184">
        <v>801</v>
      </c>
      <c r="C33" s="184">
        <v>80120</v>
      </c>
      <c r="D33" s="185" t="s">
        <v>398</v>
      </c>
      <c r="E33" s="190">
        <v>350000</v>
      </c>
      <c r="F33" s="190">
        <v>350000</v>
      </c>
      <c r="G33" s="190">
        <v>350000</v>
      </c>
      <c r="H33" s="184"/>
      <c r="I33" s="185"/>
      <c r="J33" s="184"/>
      <c r="K33" s="186" t="s">
        <v>407</v>
      </c>
    </row>
    <row r="34" spans="1:11" ht="40.5">
      <c r="A34" s="183">
        <v>26</v>
      </c>
      <c r="B34" s="184">
        <v>801</v>
      </c>
      <c r="C34" s="184">
        <v>80130</v>
      </c>
      <c r="D34" s="185" t="s">
        <v>399</v>
      </c>
      <c r="E34" s="190">
        <v>350000</v>
      </c>
      <c r="F34" s="190">
        <v>350000</v>
      </c>
      <c r="G34" s="190">
        <v>350000</v>
      </c>
      <c r="H34" s="184"/>
      <c r="I34" s="185"/>
      <c r="J34" s="184"/>
      <c r="K34" s="186" t="s">
        <v>330</v>
      </c>
    </row>
    <row r="35" spans="1:11" ht="40.5">
      <c r="A35" s="183">
        <v>27</v>
      </c>
      <c r="B35" s="184">
        <v>854</v>
      </c>
      <c r="C35" s="184">
        <v>85406</v>
      </c>
      <c r="D35" s="185" t="s">
        <v>400</v>
      </c>
      <c r="E35" s="190">
        <v>1200000</v>
      </c>
      <c r="F35" s="190">
        <v>1200000</v>
      </c>
      <c r="G35" s="190">
        <v>1200000</v>
      </c>
      <c r="H35" s="184"/>
      <c r="I35" s="185"/>
      <c r="J35" s="184"/>
      <c r="K35" s="186" t="s">
        <v>330</v>
      </c>
    </row>
    <row r="36" spans="1:11" ht="102">
      <c r="A36" s="270" t="s">
        <v>148</v>
      </c>
      <c r="B36" s="270"/>
      <c r="C36" s="270"/>
      <c r="D36" s="270"/>
      <c r="E36" s="192">
        <f>SUM(E9:E35)</f>
        <v>5469500</v>
      </c>
      <c r="F36" s="192">
        <f>SUM(F9:F35)</f>
        <v>5469500</v>
      </c>
      <c r="G36" s="192">
        <f>SUM(G9:G35)</f>
        <v>4098500</v>
      </c>
      <c r="H36" s="188">
        <f>SUM(H9:H35)</f>
        <v>0</v>
      </c>
      <c r="I36" s="194" t="s">
        <v>443</v>
      </c>
      <c r="J36" s="188">
        <f>SUM(J9:J35)</f>
        <v>0</v>
      </c>
      <c r="K36" s="187" t="s">
        <v>48</v>
      </c>
    </row>
    <row r="40" ht="12.75">
      <c r="A40" s="1" t="s">
        <v>81</v>
      </c>
    </row>
    <row r="41" ht="12.75">
      <c r="A41" s="1" t="s">
        <v>78</v>
      </c>
    </row>
    <row r="42" ht="12.75">
      <c r="A42" s="1" t="s">
        <v>79</v>
      </c>
    </row>
    <row r="43" ht="12.75">
      <c r="A43" s="1" t="s">
        <v>80</v>
      </c>
    </row>
  </sheetData>
  <sheetProtection/>
  <mergeCells count="15">
    <mergeCell ref="A36:D36"/>
    <mergeCell ref="E3:E7"/>
    <mergeCell ref="G4:J4"/>
    <mergeCell ref="G5:G7"/>
    <mergeCell ref="H5:H7"/>
    <mergeCell ref="I5:I7"/>
    <mergeCell ref="J5:J7"/>
    <mergeCell ref="A1:K1"/>
    <mergeCell ref="A3:A7"/>
    <mergeCell ref="B3:B7"/>
    <mergeCell ref="C3:C7"/>
    <mergeCell ref="D3:D7"/>
    <mergeCell ref="F3:J3"/>
    <mergeCell ref="K3:K7"/>
    <mergeCell ref="F4:F7"/>
  </mergeCells>
  <printOptions horizontalCentered="1"/>
  <pageMargins left="0.5" right="0.3937007874015748" top="1.39" bottom="0.7874015748031497" header="0.5118110236220472" footer="0.5118110236220472"/>
  <pageSetup horizontalDpi="600" verticalDpi="600" orientation="landscape" paperSize="9" scale="75" r:id="rId1"/>
  <headerFooter alignWithMargins="0">
    <oddHeader>&amp;R&amp;9Załącznik nr 3 do Projektu Uchwały Budżetowej na rok 2008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showGridLines="0" zoomScalePageLayoutView="0" workbookViewId="0" topLeftCell="A1">
      <selection activeCell="D10" sqref="D10"/>
    </sheetView>
  </sheetViews>
  <sheetFormatPr defaultColWidth="9.125" defaultRowHeight="12.75"/>
  <cols>
    <col min="1" max="1" width="4.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272" t="s">
        <v>436</v>
      </c>
      <c r="B1" s="272"/>
      <c r="C1" s="272"/>
      <c r="D1" s="272"/>
    </row>
    <row r="2" ht="6.75" customHeight="1">
      <c r="A2" s="22"/>
    </row>
    <row r="3" ht="12.75">
      <c r="D3" s="12" t="s">
        <v>41</v>
      </c>
    </row>
    <row r="4" spans="1:4" ht="15" customHeight="1">
      <c r="A4" s="246" t="s">
        <v>60</v>
      </c>
      <c r="B4" s="246" t="s">
        <v>5</v>
      </c>
      <c r="C4" s="247" t="s">
        <v>61</v>
      </c>
      <c r="D4" s="247" t="s">
        <v>437</v>
      </c>
    </row>
    <row r="5" spans="1:4" ht="15" customHeight="1">
      <c r="A5" s="246"/>
      <c r="B5" s="246"/>
      <c r="C5" s="246"/>
      <c r="D5" s="247"/>
    </row>
    <row r="6" spans="1:4" ht="15.75" customHeight="1">
      <c r="A6" s="246"/>
      <c r="B6" s="246"/>
      <c r="C6" s="246"/>
      <c r="D6" s="247"/>
    </row>
    <row r="7" spans="1:4" s="84" customFormat="1" ht="6.75" customHeight="1">
      <c r="A7" s="83">
        <v>1</v>
      </c>
      <c r="B7" s="83">
        <v>2</v>
      </c>
      <c r="C7" s="83">
        <v>3</v>
      </c>
      <c r="D7" s="83">
        <v>4</v>
      </c>
    </row>
    <row r="8" spans="1:4" ht="18.75" customHeight="1">
      <c r="A8" s="271" t="s">
        <v>25</v>
      </c>
      <c r="B8" s="271"/>
      <c r="C8" s="29"/>
      <c r="D8" s="174">
        <f>D9</f>
        <v>2267447</v>
      </c>
    </row>
    <row r="9" spans="1:4" ht="18.75" customHeight="1">
      <c r="A9" s="31" t="s">
        <v>11</v>
      </c>
      <c r="B9" s="32" t="s">
        <v>19</v>
      </c>
      <c r="C9" s="31" t="s">
        <v>26</v>
      </c>
      <c r="D9" s="176">
        <v>2267447</v>
      </c>
    </row>
    <row r="10" spans="1:4" ht="18.75" customHeight="1">
      <c r="A10" s="33" t="s">
        <v>12</v>
      </c>
      <c r="B10" s="34" t="s">
        <v>20</v>
      </c>
      <c r="C10" s="33" t="s">
        <v>26</v>
      </c>
      <c r="D10" s="203"/>
    </row>
    <row r="11" spans="1:4" ht="52.5">
      <c r="A11" s="33" t="s">
        <v>13</v>
      </c>
      <c r="B11" s="35" t="s">
        <v>145</v>
      </c>
      <c r="C11" s="33" t="s">
        <v>50</v>
      </c>
      <c r="D11" s="203"/>
    </row>
    <row r="12" spans="1:4" ht="18.75" customHeight="1">
      <c r="A12" s="33" t="s">
        <v>1</v>
      </c>
      <c r="B12" s="34" t="s">
        <v>28</v>
      </c>
      <c r="C12" s="33" t="s">
        <v>51</v>
      </c>
      <c r="D12" s="203"/>
    </row>
    <row r="13" spans="1:4" ht="18.75" customHeight="1">
      <c r="A13" s="33" t="s">
        <v>18</v>
      </c>
      <c r="B13" s="34" t="s">
        <v>146</v>
      </c>
      <c r="C13" s="33" t="s">
        <v>161</v>
      </c>
      <c r="D13" s="203"/>
    </row>
    <row r="14" spans="1:4" ht="18.75" customHeight="1">
      <c r="A14" s="33" t="s">
        <v>21</v>
      </c>
      <c r="B14" s="34" t="s">
        <v>22</v>
      </c>
      <c r="C14" s="33" t="s">
        <v>27</v>
      </c>
      <c r="D14" s="203"/>
    </row>
    <row r="15" spans="1:4" ht="18.75" customHeight="1">
      <c r="A15" s="33" t="s">
        <v>23</v>
      </c>
      <c r="B15" s="34" t="s">
        <v>174</v>
      </c>
      <c r="C15" s="33" t="s">
        <v>77</v>
      </c>
      <c r="D15" s="203"/>
    </row>
    <row r="16" spans="1:4" ht="18.75" customHeight="1">
      <c r="A16" s="33" t="s">
        <v>30</v>
      </c>
      <c r="B16" s="37" t="s">
        <v>49</v>
      </c>
      <c r="C16" s="36" t="s">
        <v>29</v>
      </c>
      <c r="D16" s="204"/>
    </row>
    <row r="17" spans="1:4" ht="18.75" customHeight="1">
      <c r="A17" s="271" t="s">
        <v>147</v>
      </c>
      <c r="B17" s="271"/>
      <c r="C17" s="29"/>
      <c r="D17" s="174">
        <f>SUM(D18:D24)</f>
        <v>732210</v>
      </c>
    </row>
    <row r="18" spans="1:4" ht="18.75" customHeight="1">
      <c r="A18" s="31" t="s">
        <v>11</v>
      </c>
      <c r="B18" s="32" t="s">
        <v>52</v>
      </c>
      <c r="C18" s="31" t="s">
        <v>32</v>
      </c>
      <c r="D18" s="176">
        <v>732210</v>
      </c>
    </row>
    <row r="19" spans="1:4" ht="18.75" customHeight="1">
      <c r="A19" s="33" t="s">
        <v>12</v>
      </c>
      <c r="B19" s="34" t="s">
        <v>31</v>
      </c>
      <c r="C19" s="33" t="s">
        <v>32</v>
      </c>
      <c r="D19" s="203">
        <v>0</v>
      </c>
    </row>
    <row r="20" spans="1:4" ht="39">
      <c r="A20" s="33" t="s">
        <v>13</v>
      </c>
      <c r="B20" s="35" t="s">
        <v>55</v>
      </c>
      <c r="C20" s="33" t="s">
        <v>56</v>
      </c>
      <c r="D20" s="203">
        <v>0</v>
      </c>
    </row>
    <row r="21" spans="1:4" ht="18.75" customHeight="1">
      <c r="A21" s="33" t="s">
        <v>1</v>
      </c>
      <c r="B21" s="34" t="s">
        <v>53</v>
      </c>
      <c r="C21" s="33" t="s">
        <v>47</v>
      </c>
      <c r="D21" s="203"/>
    </row>
    <row r="22" spans="1:4" ht="18.75" customHeight="1">
      <c r="A22" s="33" t="s">
        <v>18</v>
      </c>
      <c r="B22" s="34" t="s">
        <v>54</v>
      </c>
      <c r="C22" s="33" t="s">
        <v>34</v>
      </c>
      <c r="D22" s="203"/>
    </row>
    <row r="23" spans="1:4" ht="18.75" customHeight="1">
      <c r="A23" s="33" t="s">
        <v>21</v>
      </c>
      <c r="B23" s="34" t="s">
        <v>175</v>
      </c>
      <c r="C23" s="33" t="s">
        <v>35</v>
      </c>
      <c r="D23" s="203"/>
    </row>
    <row r="24" spans="1:4" ht="18.75" customHeight="1">
      <c r="A24" s="36" t="s">
        <v>23</v>
      </c>
      <c r="B24" s="37" t="s">
        <v>36</v>
      </c>
      <c r="C24" s="36" t="s">
        <v>33</v>
      </c>
      <c r="D24" s="204"/>
    </row>
    <row r="25" spans="1:4" ht="7.5" customHeight="1">
      <c r="A25" s="5"/>
      <c r="B25" s="6"/>
      <c r="C25" s="6"/>
      <c r="D25" s="6"/>
    </row>
    <row r="26" spans="1:6" ht="12.75">
      <c r="A26" s="53"/>
      <c r="B26" s="52"/>
      <c r="C26" s="52"/>
      <c r="D26" s="52"/>
      <c r="E26" s="48"/>
      <c r="F26" s="48"/>
    </row>
  </sheetData>
  <sheetProtection/>
  <mergeCells count="7">
    <mergeCell ref="A8:B8"/>
    <mergeCell ref="A17:B17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3 do Uchwały nr XXIX/140/2008 (10-R) Rady Powiatu Nowosolskiego z dnia 30 grudnia 2008r.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3"/>
  <sheetViews>
    <sheetView showGridLines="0" defaultGridColor="0" zoomScalePageLayoutView="0" colorId="8" workbookViewId="0" topLeftCell="A1">
      <selection activeCell="K3" sqref="K3"/>
    </sheetView>
  </sheetViews>
  <sheetFormatPr defaultColWidth="9.00390625" defaultRowHeight="12.75"/>
  <cols>
    <col min="1" max="1" width="5.50390625" style="1" bestFit="1" customWidth="1"/>
    <col min="2" max="2" width="8.875" style="1" bestFit="1" customWidth="1"/>
    <col min="3" max="3" width="14.375" style="1" customWidth="1"/>
    <col min="4" max="4" width="14.875" style="1" customWidth="1"/>
    <col min="5" max="5" width="13.50390625" style="1" customWidth="1"/>
    <col min="6" max="6" width="18.00390625" style="0" customWidth="1"/>
    <col min="7" max="7" width="15.625" style="0" customWidth="1"/>
    <col min="8" max="8" width="12.375" style="0" customWidth="1"/>
    <col min="9" max="9" width="15.875" style="0" customWidth="1"/>
  </cols>
  <sheetData>
    <row r="1" spans="1:9" ht="48.75" customHeight="1">
      <c r="A1" s="273" t="s">
        <v>445</v>
      </c>
      <c r="B1" s="273"/>
      <c r="C1" s="273"/>
      <c r="D1" s="273"/>
      <c r="E1" s="273"/>
      <c r="F1" s="273"/>
      <c r="G1" s="273"/>
      <c r="H1" s="273"/>
      <c r="I1" s="273"/>
    </row>
    <row r="2" ht="12.75">
      <c r="I2" s="11" t="s">
        <v>41</v>
      </c>
    </row>
    <row r="3" spans="1:9" s="4" customFormat="1" ht="20.25" customHeight="1">
      <c r="A3" s="246" t="s">
        <v>2</v>
      </c>
      <c r="B3" s="276" t="s">
        <v>3</v>
      </c>
      <c r="C3" s="247" t="s">
        <v>134</v>
      </c>
      <c r="D3" s="247" t="s">
        <v>429</v>
      </c>
      <c r="E3" s="247" t="s">
        <v>93</v>
      </c>
      <c r="F3" s="247"/>
      <c r="G3" s="247"/>
      <c r="H3" s="247"/>
      <c r="I3" s="247"/>
    </row>
    <row r="4" spans="1:9" s="4" customFormat="1" ht="20.25" customHeight="1">
      <c r="A4" s="246"/>
      <c r="B4" s="277"/>
      <c r="C4" s="246"/>
      <c r="D4" s="247"/>
      <c r="E4" s="247" t="s">
        <v>132</v>
      </c>
      <c r="F4" s="247" t="s">
        <v>6</v>
      </c>
      <c r="G4" s="247"/>
      <c r="H4" s="247"/>
      <c r="I4" s="247" t="s">
        <v>133</v>
      </c>
    </row>
    <row r="5" spans="1:9" s="4" customFormat="1" ht="65.25" customHeight="1">
      <c r="A5" s="246"/>
      <c r="B5" s="278"/>
      <c r="C5" s="246"/>
      <c r="D5" s="247"/>
      <c r="E5" s="247"/>
      <c r="F5" s="21" t="s">
        <v>448</v>
      </c>
      <c r="G5" s="21" t="s">
        <v>449</v>
      </c>
      <c r="H5" s="21" t="s">
        <v>450</v>
      </c>
      <c r="I5" s="247"/>
    </row>
    <row r="6" spans="1:9" ht="9" customHeight="1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</row>
    <row r="7" spans="1:9" ht="19.5" customHeight="1">
      <c r="A7" s="157" t="s">
        <v>292</v>
      </c>
      <c r="B7" s="158" t="s">
        <v>294</v>
      </c>
      <c r="C7" s="161">
        <v>35000</v>
      </c>
      <c r="D7" s="161">
        <f>E7+I7</f>
        <v>35000</v>
      </c>
      <c r="E7" s="161">
        <v>35000</v>
      </c>
      <c r="F7" s="161">
        <v>0</v>
      </c>
      <c r="G7" s="161">
        <v>35000</v>
      </c>
      <c r="H7" s="161">
        <v>0</v>
      </c>
      <c r="I7" s="161">
        <v>0</v>
      </c>
    </row>
    <row r="8" spans="1:9" ht="19.5" customHeight="1">
      <c r="A8" s="160">
        <v>700</v>
      </c>
      <c r="B8" s="159">
        <v>70005</v>
      </c>
      <c r="C8" s="162">
        <v>234000</v>
      </c>
      <c r="D8" s="162">
        <f aca="true" t="shared" si="0" ref="D8:D20">E8+I8</f>
        <v>234000</v>
      </c>
      <c r="E8" s="162">
        <v>234000</v>
      </c>
      <c r="F8" s="162">
        <v>0</v>
      </c>
      <c r="G8" s="162">
        <v>234000</v>
      </c>
      <c r="H8" s="162">
        <v>0</v>
      </c>
      <c r="I8" s="162">
        <v>0</v>
      </c>
    </row>
    <row r="9" spans="1:9" ht="19.5" customHeight="1">
      <c r="A9" s="160">
        <v>710</v>
      </c>
      <c r="B9" s="159">
        <v>71012</v>
      </c>
      <c r="C9" s="162">
        <v>105000</v>
      </c>
      <c r="D9" s="162">
        <f t="shared" si="0"/>
        <v>105000</v>
      </c>
      <c r="E9" s="162">
        <v>105000</v>
      </c>
      <c r="F9" s="214">
        <v>97565</v>
      </c>
      <c r="G9" s="214">
        <v>7435</v>
      </c>
      <c r="H9" s="162">
        <v>0</v>
      </c>
      <c r="I9" s="162">
        <v>0</v>
      </c>
    </row>
    <row r="10" spans="1:9" ht="19.5" customHeight="1">
      <c r="A10" s="160">
        <v>710</v>
      </c>
      <c r="B10" s="159">
        <v>71013</v>
      </c>
      <c r="C10" s="162">
        <v>130000</v>
      </c>
      <c r="D10" s="162">
        <f t="shared" si="0"/>
        <v>130000</v>
      </c>
      <c r="E10" s="162">
        <v>130000</v>
      </c>
      <c r="F10" s="162">
        <v>0</v>
      </c>
      <c r="G10" s="162">
        <v>130000</v>
      </c>
      <c r="H10" s="162">
        <v>0</v>
      </c>
      <c r="I10" s="162">
        <v>0</v>
      </c>
    </row>
    <row r="11" spans="1:9" ht="19.5" customHeight="1">
      <c r="A11" s="160">
        <v>710</v>
      </c>
      <c r="B11" s="159">
        <v>71014</v>
      </c>
      <c r="C11" s="162">
        <v>20000</v>
      </c>
      <c r="D11" s="162">
        <f t="shared" si="0"/>
        <v>20000</v>
      </c>
      <c r="E11" s="162">
        <v>20000</v>
      </c>
      <c r="F11" s="162">
        <v>0</v>
      </c>
      <c r="G11" s="162">
        <v>20000</v>
      </c>
      <c r="H11" s="162">
        <v>0</v>
      </c>
      <c r="I11" s="162">
        <v>0</v>
      </c>
    </row>
    <row r="12" spans="1:9" ht="19.5" customHeight="1">
      <c r="A12" s="160">
        <v>710</v>
      </c>
      <c r="B12" s="159">
        <v>71015</v>
      </c>
      <c r="C12" s="162">
        <v>332000</v>
      </c>
      <c r="D12" s="162">
        <f t="shared" si="0"/>
        <v>332000</v>
      </c>
      <c r="E12" s="162">
        <v>332000</v>
      </c>
      <c r="F12" s="162">
        <v>307200</v>
      </c>
      <c r="G12" s="162">
        <v>24800</v>
      </c>
      <c r="H12" s="162">
        <v>0</v>
      </c>
      <c r="I12" s="162">
        <v>0</v>
      </c>
    </row>
    <row r="13" spans="1:9" ht="19.5" customHeight="1">
      <c r="A13" s="160" t="s">
        <v>373</v>
      </c>
      <c r="B13" s="159">
        <v>75011</v>
      </c>
      <c r="C13" s="162">
        <v>225200</v>
      </c>
      <c r="D13" s="162">
        <f t="shared" si="0"/>
        <v>225200</v>
      </c>
      <c r="E13" s="162">
        <v>225200</v>
      </c>
      <c r="F13" s="162">
        <v>221100</v>
      </c>
      <c r="G13" s="162">
        <v>4100</v>
      </c>
      <c r="H13" s="162">
        <v>0</v>
      </c>
      <c r="I13" s="162">
        <v>0</v>
      </c>
    </row>
    <row r="14" spans="1:9" ht="19.5" customHeight="1">
      <c r="A14" s="160">
        <v>750</v>
      </c>
      <c r="B14" s="159">
        <v>75045</v>
      </c>
      <c r="C14" s="162">
        <v>36000</v>
      </c>
      <c r="D14" s="162">
        <f t="shared" si="0"/>
        <v>36000</v>
      </c>
      <c r="E14" s="162">
        <v>36000</v>
      </c>
      <c r="F14" s="214">
        <v>28800</v>
      </c>
      <c r="G14" s="214">
        <v>7200</v>
      </c>
      <c r="H14" s="162">
        <v>0</v>
      </c>
      <c r="I14" s="162">
        <v>0</v>
      </c>
    </row>
    <row r="15" spans="1:9" ht="19.5" customHeight="1">
      <c r="A15" s="160" t="s">
        <v>446</v>
      </c>
      <c r="B15" s="159" t="s">
        <v>447</v>
      </c>
      <c r="C15" s="162">
        <v>1500</v>
      </c>
      <c r="D15" s="162">
        <f t="shared" si="0"/>
        <v>1500</v>
      </c>
      <c r="E15" s="162">
        <v>1500</v>
      </c>
      <c r="F15" s="214">
        <v>0</v>
      </c>
      <c r="G15" s="214">
        <v>1500</v>
      </c>
      <c r="H15" s="162">
        <v>0</v>
      </c>
      <c r="I15" s="162">
        <v>0</v>
      </c>
    </row>
    <row r="16" spans="1:9" ht="19.5" customHeight="1">
      <c r="A16" s="160">
        <v>754</v>
      </c>
      <c r="B16" s="159">
        <v>75411</v>
      </c>
      <c r="C16" s="162">
        <v>4135000</v>
      </c>
      <c r="D16" s="162">
        <f t="shared" si="0"/>
        <v>4135000</v>
      </c>
      <c r="E16" s="162">
        <v>3665000</v>
      </c>
      <c r="F16" s="162">
        <v>3041600</v>
      </c>
      <c r="G16" s="162">
        <v>482800</v>
      </c>
      <c r="H16" s="162">
        <v>140600</v>
      </c>
      <c r="I16" s="162">
        <v>470000</v>
      </c>
    </row>
    <row r="17" spans="1:9" ht="19.5" customHeight="1">
      <c r="A17" s="160">
        <v>754</v>
      </c>
      <c r="B17" s="159">
        <v>75414</v>
      </c>
      <c r="C17" s="214">
        <v>5100</v>
      </c>
      <c r="D17" s="214">
        <f t="shared" si="0"/>
        <v>5100</v>
      </c>
      <c r="E17" s="214">
        <v>5100</v>
      </c>
      <c r="F17" s="214">
        <v>0</v>
      </c>
      <c r="G17" s="214">
        <v>5100</v>
      </c>
      <c r="H17" s="214">
        <v>0</v>
      </c>
      <c r="I17" s="214">
        <v>0</v>
      </c>
    </row>
    <row r="18" spans="1:9" ht="19.5" customHeight="1">
      <c r="A18" s="160">
        <v>851</v>
      </c>
      <c r="B18" s="159">
        <v>85156</v>
      </c>
      <c r="C18" s="162">
        <v>3365000</v>
      </c>
      <c r="D18" s="162">
        <f t="shared" si="0"/>
        <v>3365000</v>
      </c>
      <c r="E18" s="162">
        <v>3365000</v>
      </c>
      <c r="F18" s="162">
        <v>3365000</v>
      </c>
      <c r="G18" s="162">
        <v>0</v>
      </c>
      <c r="H18" s="162">
        <v>0</v>
      </c>
      <c r="I18" s="162">
        <v>0</v>
      </c>
    </row>
    <row r="19" spans="1:9" ht="19.5" customHeight="1">
      <c r="A19" s="160" t="s">
        <v>363</v>
      </c>
      <c r="B19" s="159" t="s">
        <v>444</v>
      </c>
      <c r="C19" s="162">
        <v>22500</v>
      </c>
      <c r="D19" s="180">
        <f t="shared" si="0"/>
        <v>22500</v>
      </c>
      <c r="E19" s="162">
        <v>22500</v>
      </c>
      <c r="F19" s="162">
        <v>15940</v>
      </c>
      <c r="G19" s="162">
        <v>6560</v>
      </c>
      <c r="H19" s="162">
        <v>0</v>
      </c>
      <c r="I19" s="162">
        <v>0</v>
      </c>
    </row>
    <row r="20" spans="1:9" ht="19.5" customHeight="1">
      <c r="A20" s="160">
        <v>853</v>
      </c>
      <c r="B20" s="159">
        <v>85321</v>
      </c>
      <c r="C20" s="162">
        <v>400000</v>
      </c>
      <c r="D20" s="180">
        <f t="shared" si="0"/>
        <v>400000</v>
      </c>
      <c r="E20" s="162">
        <v>400000</v>
      </c>
      <c r="F20" s="214">
        <v>341940</v>
      </c>
      <c r="G20" s="214">
        <v>57660</v>
      </c>
      <c r="H20" s="162">
        <v>400</v>
      </c>
      <c r="I20" s="162">
        <v>0</v>
      </c>
    </row>
    <row r="21" spans="1:9" ht="19.5" customHeight="1">
      <c r="A21" s="274" t="s">
        <v>148</v>
      </c>
      <c r="B21" s="275"/>
      <c r="C21" s="181">
        <f>SUM(C7:C20)</f>
        <v>9046300</v>
      </c>
      <c r="D21" s="181">
        <f aca="true" t="shared" si="1" ref="D21:I21">SUM(D7:D20)</f>
        <v>9046300</v>
      </c>
      <c r="E21" s="181">
        <f t="shared" si="1"/>
        <v>8576300</v>
      </c>
      <c r="F21" s="181">
        <f t="shared" si="1"/>
        <v>7419145</v>
      </c>
      <c r="G21" s="181">
        <f t="shared" si="1"/>
        <v>1016155</v>
      </c>
      <c r="H21" s="181">
        <f t="shared" si="1"/>
        <v>141000</v>
      </c>
      <c r="I21" s="181">
        <f t="shared" si="1"/>
        <v>470000</v>
      </c>
    </row>
    <row r="23" ht="12.75">
      <c r="A23" s="87"/>
    </row>
  </sheetData>
  <sheetProtection/>
  <mergeCells count="10">
    <mergeCell ref="A1:I1"/>
    <mergeCell ref="E4:E5"/>
    <mergeCell ref="A21:B21"/>
    <mergeCell ref="F4:H4"/>
    <mergeCell ref="I4:I5"/>
    <mergeCell ref="E3:I3"/>
    <mergeCell ref="C3:C5"/>
    <mergeCell ref="D3:D5"/>
    <mergeCell ref="A3:A5"/>
    <mergeCell ref="B3:B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&amp;R&amp;"Arial CE,Pogrubiony"Załącznik nr 4 do Projektu Uchwały Budżetowej na 2010 rok.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Z13"/>
  <sheetViews>
    <sheetView tabSelected="1" zoomScalePageLayoutView="0" workbookViewId="0" topLeftCell="A1">
      <selection activeCell="G11" sqref="G11"/>
    </sheetView>
  </sheetViews>
  <sheetFormatPr defaultColWidth="9.125" defaultRowHeight="12.75"/>
  <cols>
    <col min="1" max="1" width="7.375" style="1" customWidth="1"/>
    <col min="2" max="2" width="9.00390625" style="1" customWidth="1"/>
    <col min="3" max="3" width="13.125" style="1" customWidth="1"/>
    <col min="4" max="4" width="14.125" style="1" customWidth="1"/>
    <col min="5" max="5" width="14.50390625" style="1" customWidth="1"/>
    <col min="6" max="6" width="17.875" style="1" customWidth="1"/>
    <col min="7" max="9" width="14.50390625" style="0" customWidth="1"/>
    <col min="10" max="78" width="8.875" style="0" customWidth="1"/>
    <col min="79" max="16384" width="9.125" style="1" customWidth="1"/>
  </cols>
  <sheetData>
    <row r="1" spans="1:9" ht="45" customHeight="1">
      <c r="A1" s="273" t="s">
        <v>459</v>
      </c>
      <c r="B1" s="273"/>
      <c r="C1" s="273"/>
      <c r="D1" s="273"/>
      <c r="E1" s="273"/>
      <c r="F1" s="273"/>
      <c r="G1" s="273"/>
      <c r="H1" s="273"/>
      <c r="I1" s="273"/>
    </row>
    <row r="3" ht="12.75">
      <c r="I3" s="75" t="s">
        <v>41</v>
      </c>
    </row>
    <row r="4" spans="1:78" ht="20.25" customHeight="1">
      <c r="A4" s="246" t="s">
        <v>2</v>
      </c>
      <c r="B4" s="276" t="s">
        <v>3</v>
      </c>
      <c r="C4" s="247" t="s">
        <v>134</v>
      </c>
      <c r="D4" s="247" t="s">
        <v>429</v>
      </c>
      <c r="E4" s="247" t="s">
        <v>93</v>
      </c>
      <c r="F4" s="247"/>
      <c r="G4" s="247"/>
      <c r="H4" s="247"/>
      <c r="I4" s="247"/>
      <c r="BW4" s="1"/>
      <c r="BX4" s="1"/>
      <c r="BY4" s="1"/>
      <c r="BZ4" s="1"/>
    </row>
    <row r="5" spans="1:78" ht="18" customHeight="1">
      <c r="A5" s="246"/>
      <c r="B5" s="277"/>
      <c r="C5" s="246"/>
      <c r="D5" s="247"/>
      <c r="E5" s="247" t="s">
        <v>132</v>
      </c>
      <c r="F5" s="247" t="s">
        <v>6</v>
      </c>
      <c r="G5" s="247"/>
      <c r="H5" s="247"/>
      <c r="I5" s="247" t="s">
        <v>133</v>
      </c>
      <c r="BW5" s="1"/>
      <c r="BX5" s="1"/>
      <c r="BY5" s="1"/>
      <c r="BZ5" s="1"/>
    </row>
    <row r="6" spans="1:78" ht="69" customHeight="1">
      <c r="A6" s="246"/>
      <c r="B6" s="278"/>
      <c r="C6" s="246"/>
      <c r="D6" s="247"/>
      <c r="E6" s="247"/>
      <c r="F6" s="21" t="s">
        <v>451</v>
      </c>
      <c r="G6" s="21" t="s">
        <v>452</v>
      </c>
      <c r="H6" s="21" t="s">
        <v>450</v>
      </c>
      <c r="I6" s="247"/>
      <c r="BW6" s="1"/>
      <c r="BX6" s="1"/>
      <c r="BY6" s="1"/>
      <c r="BZ6" s="1"/>
    </row>
    <row r="7" spans="1:78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BW7" s="1"/>
      <c r="BX7" s="1"/>
      <c r="BY7" s="1"/>
      <c r="BZ7" s="1"/>
    </row>
    <row r="8" spans="1:78" ht="19.5" customHeight="1">
      <c r="A8" s="160" t="s">
        <v>458</v>
      </c>
      <c r="B8" s="159" t="s">
        <v>457</v>
      </c>
      <c r="C8" s="233">
        <v>35232</v>
      </c>
      <c r="D8" s="230">
        <v>35232</v>
      </c>
      <c r="E8" s="230">
        <v>35232</v>
      </c>
      <c r="F8" s="230">
        <f>18510+2480.88</f>
        <v>20990.88</v>
      </c>
      <c r="G8" s="230">
        <f>E8-F8</f>
        <v>14241.119999999999</v>
      </c>
      <c r="H8" s="230">
        <v>0</v>
      </c>
      <c r="I8" s="230">
        <v>0</v>
      </c>
      <c r="J8" s="228"/>
      <c r="BW8" s="1"/>
      <c r="BX8" s="1"/>
      <c r="BY8" s="1"/>
      <c r="BZ8" s="1"/>
    </row>
    <row r="9" spans="1:78" ht="19.5" customHeight="1">
      <c r="A9" s="160" t="s">
        <v>454</v>
      </c>
      <c r="B9" s="159" t="s">
        <v>455</v>
      </c>
      <c r="C9" s="230">
        <v>215513.37</v>
      </c>
      <c r="D9" s="230">
        <v>215513.37</v>
      </c>
      <c r="E9" s="230">
        <v>215513.37</v>
      </c>
      <c r="F9" s="230">
        <v>0</v>
      </c>
      <c r="G9" s="230">
        <v>0</v>
      </c>
      <c r="H9" s="230">
        <v>215513.37</v>
      </c>
      <c r="I9" s="230">
        <v>0</v>
      </c>
      <c r="J9" s="228"/>
      <c r="BW9" s="1"/>
      <c r="BX9" s="1"/>
      <c r="BY9" s="1"/>
      <c r="BZ9" s="1"/>
    </row>
    <row r="10" spans="1:78" ht="19.5" customHeight="1">
      <c r="A10" s="160" t="s">
        <v>454</v>
      </c>
      <c r="B10" s="159" t="s">
        <v>456</v>
      </c>
      <c r="C10" s="230">
        <v>117152.84</v>
      </c>
      <c r="D10" s="230">
        <v>117152.84</v>
      </c>
      <c r="E10" s="230">
        <v>117152.84</v>
      </c>
      <c r="F10" s="230">
        <v>0</v>
      </c>
      <c r="G10" s="230">
        <v>0</v>
      </c>
      <c r="H10" s="230">
        <v>117152.84</v>
      </c>
      <c r="I10" s="230">
        <v>0</v>
      </c>
      <c r="BW10" s="1"/>
      <c r="BX10" s="1"/>
      <c r="BY10" s="1"/>
      <c r="BZ10" s="1"/>
    </row>
    <row r="11" spans="1:78" ht="24.75" customHeight="1">
      <c r="A11" s="274" t="s">
        <v>148</v>
      </c>
      <c r="B11" s="275"/>
      <c r="C11" s="231">
        <f aca="true" t="shared" si="0" ref="C11:I11">SUM(C8:C10)</f>
        <v>367898.20999999996</v>
      </c>
      <c r="D11" s="232">
        <f t="shared" si="0"/>
        <v>367898.20999999996</v>
      </c>
      <c r="E11" s="232">
        <f t="shared" si="0"/>
        <v>367898.20999999996</v>
      </c>
      <c r="F11" s="232">
        <f t="shared" si="0"/>
        <v>20990.88</v>
      </c>
      <c r="G11" s="232">
        <f t="shared" si="0"/>
        <v>14241.119999999999</v>
      </c>
      <c r="H11" s="232">
        <f t="shared" si="0"/>
        <v>332666.20999999996</v>
      </c>
      <c r="I11" s="232">
        <f t="shared" si="0"/>
        <v>0</v>
      </c>
      <c r="BW11" s="1"/>
      <c r="BX11" s="1"/>
      <c r="BY11" s="1"/>
      <c r="BZ11" s="1"/>
    </row>
    <row r="13" ht="12.75">
      <c r="A13" s="87"/>
    </row>
  </sheetData>
  <sheetProtection/>
  <mergeCells count="10">
    <mergeCell ref="I5:I6"/>
    <mergeCell ref="A11:B11"/>
    <mergeCell ref="A1:I1"/>
    <mergeCell ref="A4:A6"/>
    <mergeCell ref="B4:B6"/>
    <mergeCell ref="C4:C6"/>
    <mergeCell ref="D4:D6"/>
    <mergeCell ref="E4:I4"/>
    <mergeCell ref="E5:E6"/>
    <mergeCell ref="F5:H5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 xml:space="preserve">&amp;RZałącznik nr 8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A2" sqref="A2"/>
    </sheetView>
  </sheetViews>
  <sheetFormatPr defaultColWidth="9.125" defaultRowHeight="12.75"/>
  <cols>
    <col min="1" max="1" width="7.375" style="1" customWidth="1"/>
    <col min="2" max="2" width="9.00390625" style="1" customWidth="1"/>
    <col min="3" max="3" width="12.50390625" style="1" customWidth="1"/>
    <col min="4" max="4" width="13.125" style="1" customWidth="1"/>
    <col min="5" max="5" width="12.875" style="1" customWidth="1"/>
    <col min="6" max="6" width="17.50390625" style="1" customWidth="1"/>
    <col min="7" max="7" width="14.375" style="0" customWidth="1"/>
    <col min="8" max="8" width="12.875" style="0" customWidth="1"/>
    <col min="9" max="9" width="14.50390625" style="0" customWidth="1"/>
    <col min="10" max="74" width="8.875" style="0" customWidth="1"/>
    <col min="75" max="16384" width="9.125" style="1" customWidth="1"/>
  </cols>
  <sheetData>
    <row r="1" spans="1:9" ht="45" customHeight="1">
      <c r="A1" s="273" t="s">
        <v>453</v>
      </c>
      <c r="B1" s="273"/>
      <c r="C1" s="273"/>
      <c r="D1" s="273"/>
      <c r="E1" s="273"/>
      <c r="F1" s="273"/>
      <c r="G1" s="273"/>
      <c r="H1" s="273"/>
      <c r="I1" s="273"/>
    </row>
    <row r="2" spans="1:5" ht="15">
      <c r="A2" s="14"/>
      <c r="B2" s="14"/>
      <c r="C2" s="14"/>
      <c r="D2" s="14"/>
      <c r="E2" s="14"/>
    </row>
    <row r="3" spans="1:9" ht="13.5" customHeight="1">
      <c r="A3" s="6"/>
      <c r="B3" s="6"/>
      <c r="C3" s="6"/>
      <c r="D3" s="6"/>
      <c r="E3" s="6"/>
      <c r="I3" s="75" t="s">
        <v>41</v>
      </c>
    </row>
    <row r="4" spans="1:9" ht="20.25" customHeight="1">
      <c r="A4" s="246" t="s">
        <v>2</v>
      </c>
      <c r="B4" s="276" t="s">
        <v>3</v>
      </c>
      <c r="C4" s="247" t="s">
        <v>134</v>
      </c>
      <c r="D4" s="247" t="s">
        <v>429</v>
      </c>
      <c r="E4" s="247" t="s">
        <v>93</v>
      </c>
      <c r="F4" s="247"/>
      <c r="G4" s="247"/>
      <c r="H4" s="247"/>
      <c r="I4" s="247"/>
    </row>
    <row r="5" spans="1:9" ht="18" customHeight="1">
      <c r="A5" s="246"/>
      <c r="B5" s="277"/>
      <c r="C5" s="246"/>
      <c r="D5" s="247"/>
      <c r="E5" s="247" t="s">
        <v>132</v>
      </c>
      <c r="F5" s="247" t="s">
        <v>6</v>
      </c>
      <c r="G5" s="247"/>
      <c r="H5" s="247"/>
      <c r="I5" s="247" t="s">
        <v>133</v>
      </c>
    </row>
    <row r="6" spans="1:9" ht="69" customHeight="1">
      <c r="A6" s="246"/>
      <c r="B6" s="278"/>
      <c r="C6" s="246"/>
      <c r="D6" s="247"/>
      <c r="E6" s="247"/>
      <c r="F6" s="21" t="s">
        <v>451</v>
      </c>
      <c r="G6" s="21" t="s">
        <v>452</v>
      </c>
      <c r="H6" s="21" t="s">
        <v>450</v>
      </c>
      <c r="I6" s="247"/>
    </row>
    <row r="7" spans="1:9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</row>
    <row r="8" spans="1:9" ht="19.5" customHeight="1">
      <c r="A8" s="160">
        <v>750</v>
      </c>
      <c r="B8" s="159">
        <v>75045</v>
      </c>
      <c r="C8" s="229">
        <v>16081</v>
      </c>
      <c r="D8" s="161">
        <v>16081</v>
      </c>
      <c r="E8" s="161">
        <v>16081</v>
      </c>
      <c r="F8" s="161">
        <v>5500</v>
      </c>
      <c r="G8" s="161">
        <v>10581</v>
      </c>
      <c r="H8" s="161">
        <v>0</v>
      </c>
      <c r="I8" s="161">
        <v>0</v>
      </c>
    </row>
    <row r="9" spans="1:9" ht="24.75" customHeight="1">
      <c r="A9" s="274" t="s">
        <v>148</v>
      </c>
      <c r="B9" s="275"/>
      <c r="C9" s="227">
        <f>C8</f>
        <v>16081</v>
      </c>
      <c r="D9" s="227">
        <f aca="true" t="shared" si="0" ref="D9:I9">D8</f>
        <v>16081</v>
      </c>
      <c r="E9" s="227">
        <f t="shared" si="0"/>
        <v>16081</v>
      </c>
      <c r="F9" s="227">
        <f t="shared" si="0"/>
        <v>5500</v>
      </c>
      <c r="G9" s="227">
        <f t="shared" si="0"/>
        <v>10581</v>
      </c>
      <c r="H9" s="181">
        <f t="shared" si="0"/>
        <v>0</v>
      </c>
      <c r="I9" s="181">
        <f t="shared" si="0"/>
        <v>0</v>
      </c>
    </row>
    <row r="11" spans="1:6" ht="12.75">
      <c r="A11" s="87"/>
      <c r="F11"/>
    </row>
  </sheetData>
  <sheetProtection/>
  <mergeCells count="10">
    <mergeCell ref="A9:B9"/>
    <mergeCell ref="A1:I1"/>
    <mergeCell ref="D4:D6"/>
    <mergeCell ref="E4:I4"/>
    <mergeCell ref="E5:E6"/>
    <mergeCell ref="F5:H5"/>
    <mergeCell ref="I5:I6"/>
    <mergeCell ref="A4:A6"/>
    <mergeCell ref="B4:B6"/>
    <mergeCell ref="C4:C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Dorota Bartkowiak</cp:lastModifiedBy>
  <cp:lastPrinted>2020-03-10T09:52:00Z</cp:lastPrinted>
  <dcterms:created xsi:type="dcterms:W3CDTF">1998-12-09T13:02:10Z</dcterms:created>
  <dcterms:modified xsi:type="dcterms:W3CDTF">2020-03-10T09:52:03Z</dcterms:modified>
  <cp:category/>
  <cp:version/>
  <cp:contentType/>
  <cp:contentStatus/>
</cp:coreProperties>
</file>