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artkowiak\Documents\DB\Budżety\budżet 2020\wykonanie za 2020\"/>
    </mc:Choice>
  </mc:AlternateContent>
  <bookViews>
    <workbookView xWindow="0" yWindow="0" windowWidth="23040" windowHeight="9396" firstSheet="3" activeTab="3"/>
  </bookViews>
  <sheets>
    <sheet name="Wykonanie WPF" sheetId="1" state="hidden" r:id="rId1"/>
    <sheet name="Informacja półroczna dochody" sheetId="2" state="hidden" r:id="rId2"/>
    <sheet name="Informacja półroczna wydatki" sheetId="3" state="hidden" r:id="rId3"/>
    <sheet name="Przedsięwzięcia" sheetId="4" r:id="rId4"/>
    <sheet name="Arkusz1" sheetId="5" state="hidden" r:id="rId5"/>
  </sheets>
  <calcPr calcId="152511"/>
</workbook>
</file>

<file path=xl/calcChain.xml><?xml version="1.0" encoding="utf-8"?>
<calcChain xmlns="http://schemas.openxmlformats.org/spreadsheetml/2006/main">
  <c r="H5" i="4" l="1"/>
  <c r="H16" i="4"/>
  <c r="H6" i="4"/>
  <c r="G5" i="4"/>
  <c r="G16" i="4"/>
  <c r="G6" i="4"/>
  <c r="I25" i="4"/>
  <c r="I15" i="4"/>
  <c r="N11" i="5" l="1"/>
  <c r="N7" i="5"/>
  <c r="L7" i="5"/>
  <c r="J16" i="5"/>
  <c r="H20" i="5"/>
  <c r="H18" i="5"/>
  <c r="F26" i="5"/>
  <c r="F28" i="5"/>
  <c r="I26" i="4" l="1"/>
  <c r="I24" i="4"/>
  <c r="I23" i="4"/>
  <c r="I22" i="4"/>
  <c r="I21" i="4"/>
  <c r="I20" i="4"/>
  <c r="I19" i="4"/>
  <c r="I18" i="4"/>
  <c r="I17" i="4"/>
  <c r="J16" i="4"/>
  <c r="I14" i="4"/>
  <c r="I13" i="4"/>
  <c r="I12" i="4"/>
  <c r="I11" i="4"/>
  <c r="I10" i="4"/>
  <c r="I9" i="4"/>
  <c r="I8" i="4"/>
  <c r="I7" i="4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0" i="1"/>
  <c r="J29" i="1"/>
  <c r="J28" i="1"/>
  <c r="J26" i="1"/>
  <c r="J25" i="1"/>
  <c r="J23" i="1"/>
  <c r="J22" i="1"/>
  <c r="J21" i="1"/>
  <c r="J20" i="1"/>
  <c r="J19" i="1"/>
  <c r="J18" i="1"/>
  <c r="J16" i="1"/>
  <c r="J15" i="1"/>
  <c r="J14" i="1"/>
  <c r="J13" i="1"/>
  <c r="J12" i="1"/>
  <c r="J11" i="1"/>
  <c r="J10" i="1"/>
  <c r="J9" i="1"/>
  <c r="J8" i="1"/>
  <c r="J7" i="1"/>
  <c r="J6" i="1"/>
  <c r="I16" i="4" l="1"/>
  <c r="J6" i="4"/>
  <c r="I6" i="4" l="1"/>
  <c r="J5" i="4"/>
  <c r="I5" i="4" l="1"/>
</calcChain>
</file>

<file path=xl/sharedStrings.xml><?xml version="1.0" encoding="utf-8"?>
<sst xmlns="http://schemas.openxmlformats.org/spreadsheetml/2006/main" count="5635" uniqueCount="655">
  <si>
    <t>Lp.</t>
  </si>
  <si>
    <t>Wyszczególnienie</t>
  </si>
  <si>
    <t>2017</t>
  </si>
  <si>
    <t>2018</t>
  </si>
  <si>
    <t>2019 3kw.</t>
  </si>
  <si>
    <t>2019 pw.</t>
  </si>
  <si>
    <t>Plan 2020 – UCHWAŁA WPF</t>
  </si>
  <si>
    <t>Plan 2020 – ZMIANA WPF PÓŁROCZE</t>
  </si>
  <si>
    <t>Wykonanie I półrocze 2020</t>
  </si>
  <si>
    <t>Wykonanie planu (względem zmiany)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</si>
  <si>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</si>
  <si>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</si>
  <si>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</si>
  <si>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</si>
  <si>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</si>
  <si>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</si>
  <si>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</si>
  <si>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</si>
  <si>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</si>
  <si>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</si>
  <si>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</si>
  <si>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</si>
  <si>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</si>
  <si>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</si>
  <si>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</si>
  <si>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1</t>
  </si>
  <si>
    <t>Dochody ogółem</t>
  </si>
  <si>
    <t>1.1</t>
  </si>
  <si>
    <t>Dochody bieżące, z tego:</t>
  </si>
  <si>
    <t>1.1.1</t>
  </si>
  <si>
    <t>dochody z tytułu udziału we wpływach z podatku dochodowego od osób fizycznych</t>
  </si>
  <si>
    <t>1.1.2</t>
  </si>
  <si>
    <t>dochody z tytułu udziału we wpływach z 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</si>
  <si>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</si>
  <si>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</si>
  <si>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</si>
  <si>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</si>
  <si>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</si>
  <si>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 tym:</t>
  </si>
  <si>
    <t>1.1.5.1</t>
  </si>
  <si>
    <t>z podatku od nieruchomości</t>
  </si>
  <si>
    <t>1.2</t>
  </si>
  <si>
    <t>Dochody majątkowe, w tym:</t>
  </si>
  <si>
    <t>1.2.1</t>
  </si>
  <si>
    <t>ze sprzedaży majątku</t>
  </si>
  <si>
    <t>1.2.2</t>
  </si>
  <si>
    <t>z tytułu dotacji oraz środków przeznaczonych na inwestycje</t>
  </si>
  <si>
    <t>1.2.x</t>
  </si>
  <si>
    <t>Inne</t>
  </si>
  <si>
    <t>2</t>
  </si>
  <si>
    <t>Wydatki ogółem</t>
  </si>
  <si>
    <t>2.1</t>
  </si>
  <si>
    <t>Wydatki bieżące, w tym:</t>
  </si>
  <si>
    <t>2.1.1</t>
  </si>
  <si>
    <t>na wynagrodzenia i składki od nich naliczane</t>
  </si>
  <si>
    <t>2.1.2</t>
  </si>
  <si>
    <t>z tytułu poręczeń i gwarancji, w tym:</t>
  </si>
  <si>
    <t>2.1.2.1</t>
  </si>
  <si>
    <t>gwarancje i poręczenia podlegające wyłączeniu z limitu spłaty zobowiązań, o którym mowa w art. 243 ustawy</t>
  </si>
  <si>
    <t>2.1.3</t>
  </si>
  <si>
    <t>wydatki na obsługę długu, w tym:</t>
  </si>
  <si>
    <t>2.1.3.x</t>
  </si>
  <si>
    <t>odsetki i dyskonto</t>
  </si>
  <si>
    <t>2.1.3.1</t>
  </si>
  <si>
    <t>odsetki i dyskonto podlegające wyłączeniu z limitu spłaty zobowiązań, o którym mowa w art. 243 ustawy, w 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</si>
  <si>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</si>
  <si>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 limitu spłaty zobowiązań, o którym mowa w art. 243 ustawy, z tytułu zobowiązań zaciągniętych na wkład krajowy</t>
  </si>
  <si>
    <t>2.1.x</t>
  </si>
  <si>
    <t>2.2</t>
  </si>
  <si>
    <t>Wydatki majątkowe, w tym:</t>
  </si>
  <si>
    <t>2.2.1</t>
  </si>
  <si>
    <t>Inwestycje i zakupy inwestycyjne, o których mowa w art. 236 ust. 4 pkt 1 ustawy, w tym:</t>
  </si>
  <si>
    <t>2.2.1.1</t>
  </si>
  <si>
    <t>wydatki o charakterze dotacyjnym na inwestycje i zakupy inwestycyjne</t>
  </si>
  <si>
    <t>2.2.x</t>
  </si>
  <si>
    <t>3</t>
  </si>
  <si>
    <t>Wynik budżetu</t>
  </si>
  <si>
    <t>3.1</t>
  </si>
  <si>
    <t>Kwota prognozowanej nadwyżki budżetu przeznaczana na spłatę kredytów, pożyczek i wykup papierów wartościowych</t>
  </si>
  <si>
    <t>4</t>
  </si>
  <si>
    <t>Przychody budżetu</t>
  </si>
  <si>
    <t>4.1</t>
  </si>
  <si>
    <t>Kredyty, pożyczki, emisja papierów wartościowych, w tym:</t>
  </si>
  <si>
    <t>4.1.1</t>
  </si>
  <si>
    <t>na pokrycie deficytu budżetu</t>
  </si>
  <si>
    <t>4.2</t>
  </si>
  <si>
    <t>Nadwyżka budżetowa z lat ubiegłych, w tym:</t>
  </si>
  <si>
    <t>4.2.1</t>
  </si>
  <si>
    <t>4.3</t>
  </si>
  <si>
    <t>Wolne środki, o których mowa w art. 217 ust. 2 pkt 6 ustawy, w tym:</t>
  </si>
  <si>
    <t>4.3.1</t>
  </si>
  <si>
    <t>4.4</t>
  </si>
  <si>
    <t>Spłaty udzielonych pożyczek w latach ubiegłych, w tym:</t>
  </si>
  <si>
    <t>4.4.1</t>
  </si>
  <si>
    <t>4.5</t>
  </si>
  <si>
    <t>Inne przychody niezwiązane z zaciągnięciem długu, w tym:</t>
  </si>
  <si>
    <t>4.5.1</t>
  </si>
  <si>
    <t>5</t>
  </si>
  <si>
    <t>Rozchody budżetu</t>
  </si>
  <si>
    <t>5.1</t>
  </si>
  <si>
    <t>Spłaty rat kapitałowych kredytów i pożyczek oraz wykup papierów wartościowych, w 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</si>
  <si>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</si>
  <si>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</si>
  <si>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</si>
  <si>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 art. 243 ust. 3 ustawy</t>
  </si>
  <si>
    <t>5.1.1.2</t>
  </si>
  <si>
    <t>kwota przypadających na dany rok kwot wyłączeń określonych w art. 243 ust. 3a ustawy</t>
  </si>
  <si>
    <t>5.1.1.3</t>
  </si>
  <si>
    <t>kwota wyłączeń z tytułu wcześniejszej spłaty zobowiązań, określonych w art. 243 ust. 3b ustawy, z tego:</t>
  </si>
  <si>
    <t>5.1.1.3.1</t>
  </si>
  <si>
    <t>środkami nowego zobowiązania</t>
  </si>
  <si>
    <t>5.1.1.3.2</t>
  </si>
  <si>
    <t>wolnymi środkami, o których mowa w art. 217 ust. 2 pkt 6 ustawy</t>
  </si>
  <si>
    <t>5.1.1.3.3</t>
  </si>
  <si>
    <t>innymi środkami</t>
  </si>
  <si>
    <t>5.2</t>
  </si>
  <si>
    <t>Inne rozchody, niezwiązane ze spłatą długu</t>
  </si>
  <si>
    <t>6</t>
  </si>
  <si>
    <t>Kwota długu, w tym:</t>
  </si>
  <si>
    <t>6.1</t>
  </si>
  <si>
    <t>kwota długu, którego planowana spłata dokona się z wydatków</t>
  </si>
  <si>
    <t>7</t>
  </si>
  <si>
    <t>Relacja zrównoważenia wydatków bieżących, o której mowa w art. 242 ustawy</t>
  </si>
  <si>
    <t/>
  </si>
  <si>
    <t>7.1</t>
  </si>
  <si>
    <t>Różnica między dochodami bieżącymi a wydatkami bieżącymi</t>
  </si>
  <si>
    <t>7.2</t>
  </si>
  <si>
    <t>Różnica między dochodami bieżącymi, skorygowanymi o środki, a wydatkami bieżącymi</t>
  </si>
  <si>
    <t>8</t>
  </si>
  <si>
    <t>Wskaźnik spłaty zobowiązań</t>
  </si>
  <si>
    <t>8.1</t>
  </si>
  <si>
    <t>Relacja określona po lewej stronie nierówności we wzorze, o którym mowa w art. 243 ust. 1 ustawy (po uwzględnieniu zobowiązań związku współtworzonego przez jednostkę samorządu terytorialnego oraz po uwzględnieniu ustawowych wyłączeń przypadających na dany rok)</t>
  </si>
  <si>
    <t>8.2</t>
  </si>
  <si>
    <t>Relacja określona po prawej stronie nierówności we wzorze, o którym mowa w art. 243 ust. 1 ustawy, ustalona dla danego roku (wkaźnik jednoroczny)</t>
  </si>
  <si>
    <t>8.2.x</t>
  </si>
  <si>
    <t>Wskaźnik jednoroczny określony po prawej stronie nierówności we wzorze, o którym mowa w art. 243 ust. 1 ustawy, ustalony dla danego roku (wskaźnik jednoroczny)</t>
  </si>
  <si>
    <t>8.3</t>
  </si>
  <si>
    <t>Dopuszczalny limit spłaty zobowiązań określony po prawej stronie nierówności we wzorze, o którym mowa w art. 243 ustawy, po uwzględnieniu ustawowych wyłączeń, obliczony w oparciu o plan 3. kwartału roku poprzedzającego pierwszy rok prognozy (wskaźnik ustalony w oparciu o średnią arytmetyczną z poprzednich lat)</t>
  </si>
  <si>
    <t>8.3.1</t>
  </si>
  <si>
    <t>Dopuszczalny limit spłaty zobowiązań określony po prawej stronie nierówności we wzorze, o którym mowa w art. 243 ustawy, po uwzględnieniu ustawowych wyłączeń, obliczony w oparciu o wykonanie roku poprzedzającego pierwszy rok prognozy (wskaźnik ustalony w oparciu o średnią arytmetyczną z poprzednich lat)</t>
  </si>
  <si>
    <t>8.4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</si>
  <si>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plan 3 kwartałów roku poprzedzającego rok budżetowy</t>
  </si>
  <si>
    <t>Tak</t>
  </si>
  <si>
    <t>Nie</t>
  </si>
  <si>
    <t>8.4.1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</si>
  <si>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wykonanie roku poprzedzającego rok budżetowy</t>
  </si>
  <si>
    <t>9</t>
  </si>
  <si>
    <t>Finansowanie programów, projektów lub zadań realizowanych z udziałem środków, o których mowa w art. 5 ust. 1 pkt 2 i 3 ustawy</t>
  </si>
  <si>
    <t>9.1</t>
  </si>
  <si>
    <t>Dochody bieżące na programy, projekty lub zadania finansowe z udziałem środków, o których mowa w art. 5 ust. 1 pkt 2 i 3 ustawy</t>
  </si>
  <si>
    <t>9.1.1</t>
  </si>
  <si>
    <t>Dotacje i środki o charakterze bieżącym na realizację programu, projektu lub zadania finansowanego z udziałem środków, o których mowa w art. 5 ust. 1 pkt 2 ustawy, w tym:</t>
  </si>
  <si>
    <t>9.1.1.1</t>
  </si>
  <si>
    <t>środki określone w art. 5 ust. 1 pkt 2 ustawy</t>
  </si>
  <si>
    <t>9.2</t>
  </si>
  <si>
    <t>Dochody majątkowe na programy, projekty lub zadania finansowe z udziałem środków, o których mowa w art. 5 ust. 1 pkt 2 i 3 ustawy</t>
  </si>
  <si>
    <t>9.2.1</t>
  </si>
  <si>
    <t>Dochody majątkowe na programy, projekty lub zadania finansowe z udziałem środków, o których mowa w art. 5 ust. 1 pkt 2 ustawy, w tym:</t>
  </si>
  <si>
    <t>9.2.1.1</t>
  </si>
  <si>
    <t>9.3</t>
  </si>
  <si>
    <t>Wydatki bieżące na programy, projekty lub zadania finansowe z udziałem środków, o których mowa w art. 5 ust. 1 pkt 2 i 3 ustawy</t>
  </si>
  <si>
    <t>9.3.1</t>
  </si>
  <si>
    <t>Wydatki bieżące na programy, projekty lub zadania finansowe z udziałem środków, o których mowa w art. 5 ust. 1 pkt 2 ustawy, w tym:</t>
  </si>
  <si>
    <t>9.3.1.1</t>
  </si>
  <si>
    <t>finansowane środkami określonymi w art. 5 ust. 1 pkt 2 ustawy</t>
  </si>
  <si>
    <t>9.4</t>
  </si>
  <si>
    <t>Wydatki majątkowe na programy, projekty lub zadania finansowe z udziałem środków, o których mowa w art. 5 ust. 1 pkt 2 i 3 ustawy</t>
  </si>
  <si>
    <t>9.4.1</t>
  </si>
  <si>
    <t>Wydatki majątkowe na programy, projekty lub zadania finansowe z udziałem środków, o których mowa w art. 5 ust. 1 pkt 2 ustawy, w tym:</t>
  </si>
  <si>
    <t>9.4.1.1</t>
  </si>
  <si>
    <t>10</t>
  </si>
  <si>
    <t>Informacje uzupełniające o wybranych kategoriach finansowych</t>
  </si>
  <si>
    <t>10.1</t>
  </si>
  <si>
    <t>Wydatki objęte limitem, o którym mowa w art. 226 ust. 3 pkt 4 ustawy, z 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</si>
  <si>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</si>
  <si>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</si>
  <si>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</si>
  <si>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</si>
  <si>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</si>
  <si>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</si>
  <si>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</si>
  <si>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 związku z likwidacją lub przekształceniem samodzielnego publicznego zakładu opieki zdrowotnej</t>
  </si>
  <si>
    <t>10.4</t>
  </si>
  <si>
    <t>Kwota zobowiązań związku współtworzonego przez jednostkę samorządu terytorialnego przypadających do spłaty w danym roku budżetowym, podlegająca doliczeniu zgodnie z art. 244 ustawy</t>
  </si>
  <si>
    <t>10.5</t>
  </si>
  <si>
    <t>Kwota zobowiązań wynikających z przejęcia przez jednostkę samorządu terytorialnego zobowiązań po likwidowanych i przekształcanych samorządowych osobach prawnych</t>
  </si>
  <si>
    <t>10.6</t>
  </si>
  <si>
    <t>Spłaty, o których mowa w poz. 5.1., wynikające wyłącznie z tytułu zobowiązań już zaciągniętych</t>
  </si>
  <si>
    <t>10.7</t>
  </si>
  <si>
    <t>Wydatki zmniejszające dług, w tym:</t>
  </si>
  <si>
    <t>10.7.1</t>
  </si>
  <si>
    <t>spłata zobowiązań wymagalnych z lat poprzednich, innych niż w poz. 10.7.3</t>
  </si>
  <si>
    <t>10.7.2</t>
  </si>
  <si>
    <t>spłata zobowiązań zaliczanych do tytułu dłużnego – kredyt i pożyczka, w tym:</t>
  </si>
  <si>
    <t>10.7.2.1</t>
  </si>
  <si>
    <t>zobowiązań zaciągniętych po dniu 1 stycznia 2019 r.</t>
  </si>
  <si>
    <t>10.7.2.1.1</t>
  </si>
  <si>
    <t>dokonywana w formie wydatku bieżącego</t>
  </si>
  <si>
    <t>10.7.3</t>
  </si>
  <si>
    <t>wypłaty z tytułu wymagalnych poręczeń i gwarancji</t>
  </si>
  <si>
    <t>10.8</t>
  </si>
  <si>
    <t>Kwota wzrostu(+)/spadku(−) kwoty długu wynikająca z operacji niekasowych (m.in. umorzenia, różnice kursowe)</t>
  </si>
  <si>
    <t>10.9</t>
  </si>
  <si>
    <t>Wcześniejsza spłata zobowiązań, wyłączona z limitu spłaty zobowiązań, dokonywana w formie wydatków budżetowych</t>
  </si>
  <si>
    <t>11</t>
  </si>
  <si>
    <t>Dane dotyczące emitowanych obligacji przychodowych</t>
  </si>
  <si>
    <t>11.1</t>
  </si>
  <si>
    <t>Środki z przedsięwzięcia gromadzone na rachunku bankowym, w tym:</t>
  </si>
  <si>
    <t>11.1.1</t>
  </si>
  <si>
    <t>środki na zaspokojenie roszczeń obligatariuszy</t>
  </si>
  <si>
    <t>11.2</t>
  </si>
  <si>
    <t>Wydatki bieżące z tytułu świadczenia emitenta należnego obligatariuszom, nieuwzględniane w limicie spłaty zobowiązań</t>
  </si>
  <si>
    <t>13</t>
  </si>
  <si>
    <t>Rozliczenie budżetu</t>
  </si>
  <si>
    <t>Dział</t>
  </si>
  <si>
    <t>Rozdział</t>
  </si>
  <si>
    <t>Grupa</t>
  </si>
  <si>
    <t>Paragraf</t>
  </si>
  <si>
    <t>P4</t>
  </si>
  <si>
    <t>Opis</t>
  </si>
  <si>
    <t>Plan</t>
  </si>
  <si>
    <t>Wykonanie</t>
  </si>
  <si>
    <t>Wykonanie planu</t>
  </si>
  <si>
    <t>010</t>
  </si>
  <si>
    <t>Rolnictwo i łowiectwo</t>
  </si>
  <si>
    <t>01005</t>
  </si>
  <si>
    <t>Prace geodezyjno-urządzeniowe na potrzeby rolnictwa</t>
  </si>
  <si>
    <t>211</t>
  </si>
  <si>
    <t>0</t>
  </si>
  <si>
    <t>Dotacje celowe otrzymane z budżetu państwa na zadania bieżące z zakresu administracji rządowej oraz inne zadania zlecone ustawami realizowane przez powiat</t>
  </si>
  <si>
    <t>629</t>
  </si>
  <si>
    <t>Środki na dofinansowanie własnych inwestycji gmin, powiatów (związków gmin, zwiazków powiatowo-gminnych, związków powiatów), samorządów województw, pozyskane z innych źródeł</t>
  </si>
  <si>
    <t>020</t>
  </si>
  <si>
    <t>Leśnictwo</t>
  </si>
  <si>
    <t>02001</t>
  </si>
  <si>
    <t>Gospodarka leśna</t>
  </si>
  <si>
    <t>246</t>
  </si>
  <si>
    <t>Środki otrzymane od pozostałych jednostek zaliczanych do sektora finansów publicznych na realizacje zadań bieżących jednostek zaliczanych do sektora finansów publicznych</t>
  </si>
  <si>
    <t>600</t>
  </si>
  <si>
    <t>Transport i łączność</t>
  </si>
  <si>
    <t>60014</t>
  </si>
  <si>
    <t>Drogi publiczne powiatowe</t>
  </si>
  <si>
    <t>097</t>
  </si>
  <si>
    <t>Wpływy z różnych dochodów</t>
  </si>
  <si>
    <t>630</t>
  </si>
  <si>
    <t>Dotacja celowa otrzymana z tytułu pomocy finansowej udzielanej między jednostkami samorządu terytorialnego na dofinansowanie własnych zadań inwestycyjnych i zakupów inwestycyjnych</t>
  </si>
  <si>
    <t>60018</t>
  </si>
  <si>
    <t>Działalność Funduszu Dróg Samorządowych</t>
  </si>
  <si>
    <t>635</t>
  </si>
  <si>
    <t>Środki otrzymane z państwowych funduszy celowych na finansowanie lub dofinansowanie kosztów realizacji inwestycji i zakupów inwestycyjnych jednostek sektora finansów publicznych</t>
  </si>
  <si>
    <t>60095</t>
  </si>
  <si>
    <t>Pozostała działalność</t>
  </si>
  <si>
    <t>620</t>
  </si>
  <si>
    <t>Dotacje celowe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</si>
  <si>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700</t>
  </si>
  <si>
    <t>Gospodarka mieszkaniowa</t>
  </si>
  <si>
    <t>70005</t>
  </si>
  <si>
    <t>Gospodarka gruntami i nieruchomościami</t>
  </si>
  <si>
    <t>047</t>
  </si>
  <si>
    <t>Wpływy z opłat za trwały zarząd, użytkowanie i służebności</t>
  </si>
  <si>
    <t>055</t>
  </si>
  <si>
    <t>Wpływy z opłat z tytułu użytkowania wieczystego nieruchomości</t>
  </si>
  <si>
    <t>075</t>
  </si>
  <si>
    <t>Wpływy z najmu i dzierżawy składników majątkowych Skarbu Państwa, jednostek samorządu terytorialnego lub innych jednostek zaliczanych do sektora finansów publicznych oraz innych umów o podobnym charakterze</t>
  </si>
  <si>
    <t>076</t>
  </si>
  <si>
    <t>Wpływy z tytułu przekształcenia prawa użytkowania wieczystego w prawo własności</t>
  </si>
  <si>
    <t>077</t>
  </si>
  <si>
    <t>Wpłaty z tytułu odpłatnego nabycia prawa własności oraz prawa użytkowania wieczystego nieruchomości</t>
  </si>
  <si>
    <t>083</t>
  </si>
  <si>
    <t>Wpływy z usług</t>
  </si>
  <si>
    <t>092</t>
  </si>
  <si>
    <t>Wpływy z pozostałych odsetek</t>
  </si>
  <si>
    <t>236</t>
  </si>
  <si>
    <t>Dochody jednostek samorządu terytorialnego związane z realizacją zadań z zakresu administracji rządowej oraz innych zadań zleconych ustawami</t>
  </si>
  <si>
    <t>710</t>
  </si>
  <si>
    <t>Działalność usługowa</t>
  </si>
  <si>
    <t>71012</t>
  </si>
  <si>
    <t>Zadania z zakresu geodezji i kartografii</t>
  </si>
  <si>
    <t>71015</t>
  </si>
  <si>
    <t>Nadzór budowlany</t>
  </si>
  <si>
    <t>750</t>
  </si>
  <si>
    <t>Administracja publiczna</t>
  </si>
  <si>
    <t>75011</t>
  </si>
  <si>
    <t>Urzędy wojewódzkie</t>
  </si>
  <si>
    <t>75020</t>
  </si>
  <si>
    <t>Starostwa powiatowe</t>
  </si>
  <si>
    <t>069</t>
  </si>
  <si>
    <t>Wpływy z różnych opłat</t>
  </si>
  <si>
    <t>094</t>
  </si>
  <si>
    <t>Wpływy z rozliczeń/zwrotów z lat ubiegłych</t>
  </si>
  <si>
    <t>095</t>
  </si>
  <si>
    <t>Wpływy z tytułu kar i odszkodowań wynikających z umów</t>
  </si>
  <si>
    <t>270</t>
  </si>
  <si>
    <t>Środki na dofinansowanie własnych zadań bieżących gmin, powiatów (związków gmin, związków powiatowo-gminnych,związków powiatów), samorządów województw, pozyskane z innych źródeł</t>
  </si>
  <si>
    <t>752</t>
  </si>
  <si>
    <t>Obrona narodowa</t>
  </si>
  <si>
    <t>75212</t>
  </si>
  <si>
    <t>Pozostałe wydatki obronne</t>
  </si>
  <si>
    <t>75295</t>
  </si>
  <si>
    <t>754</t>
  </si>
  <si>
    <t>Bezpieczeństwo publiczne i ochrona przeciwpożarowa</t>
  </si>
  <si>
    <t>75411</t>
  </si>
  <si>
    <t>Komendy powiatowe Państwowej Straży Pożarnej</t>
  </si>
  <si>
    <t>75414</t>
  </si>
  <si>
    <t>Obrona cywilna</t>
  </si>
  <si>
    <t>75495</t>
  </si>
  <si>
    <t>271</t>
  </si>
  <si>
    <t>Dotacja celowa otrzymana z tytułu pomocy finansowej udzielanej między jednostkami samorządu terytorialnego na dofinansowanie własnych zadań bieżących</t>
  </si>
  <si>
    <t>755</t>
  </si>
  <si>
    <t>Wymiar sprawiedliwości</t>
  </si>
  <si>
    <t>75515</t>
  </si>
  <si>
    <t>Nieodpłatna pomoc prawna</t>
  </si>
  <si>
    <t>756</t>
  </si>
  <si>
    <t>Dochody od osób prawnych, od osób fizycznych i od innych jednostek nieposiadających osobowości prawnej oraz wydatki związane z ich poborem</t>
  </si>
  <si>
    <t>75618</t>
  </si>
  <si>
    <t>Wpływy z innych opłat stanowiących dochody jednostek samorządu terytorialnego na podstawie ustaw</t>
  </si>
  <si>
    <t>042</t>
  </si>
  <si>
    <t>Wpływy z opłaty komunikacyjnej</t>
  </si>
  <si>
    <t>046</t>
  </si>
  <si>
    <t>Wpływy z opłaty eksploatacyjnej</t>
  </si>
  <si>
    <t>049</t>
  </si>
  <si>
    <t>Wpływy z innych lokalnych opłat pobieranych przez jednostki samorządu terytorialnego na podstawie odrębnych ustaw</t>
  </si>
  <si>
    <t>057</t>
  </si>
  <si>
    <t>Wpływy z tytułu grzywien, mandatów i innych kar pieniężnych od osób fizycznych</t>
  </si>
  <si>
    <t>065</t>
  </si>
  <si>
    <t>Wpływy z opłat za wydanie prawa jazdy</t>
  </si>
  <si>
    <t>091</t>
  </si>
  <si>
    <t>Wpływy z odsetek od nieterminowych wpłat z tytułu podatków i opłat</t>
  </si>
  <si>
    <t>75622</t>
  </si>
  <si>
    <t>Udziały powiatów w podatkach stanowiących dochód budżetu państwa</t>
  </si>
  <si>
    <t>001</t>
  </si>
  <si>
    <t>Wpływy z podatku dochodowego od osób fizycznych</t>
  </si>
  <si>
    <t>002</t>
  </si>
  <si>
    <t>Wpływy z podatku dochodowego od osób prawnych</t>
  </si>
  <si>
    <t>758</t>
  </si>
  <si>
    <t>Różne rozliczenia</t>
  </si>
  <si>
    <t>75801</t>
  </si>
  <si>
    <t>Część oświatowa subwencji ogólnej dla jednostek samorządu terytorialnego</t>
  </si>
  <si>
    <t>292</t>
  </si>
  <si>
    <t>Subwencje ogólne z budżetu państwa</t>
  </si>
  <si>
    <t>75803</t>
  </si>
  <si>
    <t>Część wyrównawcza subwencji ogólnej dla powiatów</t>
  </si>
  <si>
    <t>75814</t>
  </si>
  <si>
    <t>Różne rozliczenia finansowe</t>
  </si>
  <si>
    <t>75832</t>
  </si>
  <si>
    <t>Część równoważąca subwencji ogólnej dla powiatów</t>
  </si>
  <si>
    <t>801</t>
  </si>
  <si>
    <t>Oświata i wychowanie</t>
  </si>
  <si>
    <t>80105</t>
  </si>
  <si>
    <t>Przedszkola specjalne</t>
  </si>
  <si>
    <t>213</t>
  </si>
  <si>
    <t>Dotacje celowe otrzymane z budżetu państwa na realizację bieżących zadań własnych powiatu</t>
  </si>
  <si>
    <t>80115</t>
  </si>
  <si>
    <t>Technika</t>
  </si>
  <si>
    <t>061</t>
  </si>
  <si>
    <t>Wpływy z opłat egzaminacyjnych oraz opłat za wydawanie świadectw, dyplomów, zaświadczeń, certyfikatów i ich duplikatów</t>
  </si>
  <si>
    <t>200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</si>
  <si>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</si>
  <si>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205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</si>
  <si>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</si>
  <si>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80117</t>
  </si>
  <si>
    <t>Branżowe szkoły I i II stopnia</t>
  </si>
  <si>
    <t>80120</t>
  </si>
  <si>
    <t>Licea ogólnokształcące</t>
  </si>
  <si>
    <t>80134</t>
  </si>
  <si>
    <t>Szkoły zawodowe specjalne</t>
  </si>
  <si>
    <t>80148</t>
  </si>
  <si>
    <t>Stołówki szkolne i przedszkolne</t>
  </si>
  <si>
    <t>80153</t>
  </si>
  <si>
    <t>Zapewnienie uczniom prawa do bezpłatnego dostępu do podręczników, materiałów edukacyjnych lub materiałów ćwiczeniowych</t>
  </si>
  <si>
    <t>80195</t>
  </si>
  <si>
    <t>212</t>
  </si>
  <si>
    <t>Dotacje celowe otrzymane z budżetu państwa na zadania bieżące realizowane przez powiat na podstawie porozumień z organami administracji rządowej</t>
  </si>
  <si>
    <t>851</t>
  </si>
  <si>
    <t>Ochrona zdrowia</t>
  </si>
  <si>
    <t>85111</t>
  </si>
  <si>
    <t>Szpitale ogólne</t>
  </si>
  <si>
    <t>85156</t>
  </si>
  <si>
    <t>Składki na ubezpieczenie zdrowotne oraz świadczenia dla osób nie objętych obowiązkiem ubezpieczenia zdrowotnego</t>
  </si>
  <si>
    <t>85195</t>
  </si>
  <si>
    <t>852</t>
  </si>
  <si>
    <t>Pomoc społeczna</t>
  </si>
  <si>
    <t>85202</t>
  </si>
  <si>
    <t>Domy pomocy społecznej</t>
  </si>
  <si>
    <t>85205</t>
  </si>
  <si>
    <t>Zadania w zakresie przeciwdziałania przemocy w rodzinie</t>
  </si>
  <si>
    <t>85295</t>
  </si>
  <si>
    <t>853</t>
  </si>
  <si>
    <t>Pozostałe zadania w zakresie polityki społecznej</t>
  </si>
  <si>
    <t>85321</t>
  </si>
  <si>
    <t>Zespoły do spraw orzekania o niepełnosprawności</t>
  </si>
  <si>
    <t>232</t>
  </si>
  <si>
    <t>Dotacje celowe otrzymane z powiatu na zadania bieżące realizowane na podstawie porozumień (umów) między jednostkami samorządu terytorialnego</t>
  </si>
  <si>
    <t>85324</t>
  </si>
  <si>
    <t>Państwowy Fundusz Rehabilitacji Osób Niepełnosprawnych</t>
  </si>
  <si>
    <t>064</t>
  </si>
  <si>
    <t>Wpływy z tytułu kosztów egzekucyjnych, opłaty komorniczej i kosztów upomnień</t>
  </si>
  <si>
    <t>85333</t>
  </si>
  <si>
    <t>Powiatowe urzędy pracy</t>
  </si>
  <si>
    <t>062</t>
  </si>
  <si>
    <t>Wpływy z opłat za zezwolenia, akredytacje oraz opłaty ewidencyjne, w tym opłaty za częstotliwości</t>
  </si>
  <si>
    <t>269</t>
  </si>
  <si>
    <t>Środki z Funduszu Pracy otrzymane na realizację zadań wynikających z odrębnych ustaw</t>
  </si>
  <si>
    <t>85395</t>
  </si>
  <si>
    <t>854</t>
  </si>
  <si>
    <t>Edukacyjna opieka wychowawcza</t>
  </si>
  <si>
    <t>85403</t>
  </si>
  <si>
    <t>Specjalne ośrodki szkolno-wychowawcze</t>
  </si>
  <si>
    <t>85406</t>
  </si>
  <si>
    <t>Poradnie psychologiczno-pedagogiczne, w tym poradnie specjalistyczne</t>
  </si>
  <si>
    <t>85410</t>
  </si>
  <si>
    <t>Internaty i bursy szkolne</t>
  </si>
  <si>
    <t>855</t>
  </si>
  <si>
    <t>Rodzina</t>
  </si>
  <si>
    <t>85504</t>
  </si>
  <si>
    <t>Wspieranie rodziny</t>
  </si>
  <si>
    <t>85508</t>
  </si>
  <si>
    <t>Rodziny zastępcze</t>
  </si>
  <si>
    <t>068</t>
  </si>
  <si>
    <t>Wpływy od rodziców z tytułu opłaty za pobyt dziecka w pieczy zastępczej</t>
  </si>
  <si>
    <t>216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</si>
  <si>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</si>
  <si>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290</t>
  </si>
  <si>
    <t>Wpływy z wpłat gmin i powiatów na rzecz innych jednostek samorządu terytorialnego oraz związków gmin, związków powiatowo-gminnych, związków powiatów, związków metropolitalnych na dofinansowanie zadań bieżących</t>
  </si>
  <si>
    <t>85510</t>
  </si>
  <si>
    <t>Działalność placówek opiekuńczo-wychowawczych</t>
  </si>
  <si>
    <t>096</t>
  </si>
  <si>
    <t>Wpływy z otrzymanych spadków, zapisów i darowizn w postaci pieniężnej</t>
  </si>
  <si>
    <t>900</t>
  </si>
  <si>
    <t>Gospodarka komunalna i ochrona środowiska</t>
  </si>
  <si>
    <t>90019</t>
  </si>
  <si>
    <t>Wpływy i wydatki związane z gromadzeniem środków z opłat i kar za korzystanie ze środowiska</t>
  </si>
  <si>
    <t>921</t>
  </si>
  <si>
    <t>Kultura i ochrona dziedzictwa narodowego</t>
  </si>
  <si>
    <t>92120</t>
  </si>
  <si>
    <t>Ochrona zabytków i opieka nad zabytkami</t>
  </si>
  <si>
    <t>92195</t>
  </si>
  <si>
    <t>926</t>
  </si>
  <si>
    <t>Kultura fizyczna</t>
  </si>
  <si>
    <t>92695</t>
  </si>
  <si>
    <t>430</t>
  </si>
  <si>
    <t>Zakup usług pozostałych</t>
  </si>
  <si>
    <t>605</t>
  </si>
  <si>
    <t>Wydatki inwestycyjne jednostek budżetowych</t>
  </si>
  <si>
    <t>01009</t>
  </si>
  <si>
    <t>Spółki wodne</t>
  </si>
  <si>
    <t>283</t>
  </si>
  <si>
    <t>Dotacja celowa z budżetu na finansowanie lub dofinansowanie zadań zleconych do realizacji pozostałym jednostkom nie zaliczanym do sektora finansów publicznych</t>
  </si>
  <si>
    <t>303</t>
  </si>
  <si>
    <t xml:space="preserve">Różne wydatki na rzecz osób fizycznych </t>
  </si>
  <si>
    <t>02002</t>
  </si>
  <si>
    <t>Nadzór nad gospodarką leśną</t>
  </si>
  <si>
    <t>417</t>
  </si>
  <si>
    <t>Wynagrodzenia bezosobowe</t>
  </si>
  <si>
    <t>60004</t>
  </si>
  <si>
    <t>Lokalny transport zbiorowy</t>
  </si>
  <si>
    <t>Dotacja celowa na pomoc finansową udzielaną między jednostkami samorządu terytorialnego na dofinansowanie własnych zadań bieżących</t>
  </si>
  <si>
    <t>231</t>
  </si>
  <si>
    <t>Dotacje celowe przekazane gminie na zadania bieżące realizowane na podstawie porozumień (umów) między jednostkami samorządu terytorialnego</t>
  </si>
  <si>
    <t>302</t>
  </si>
  <si>
    <t>Wydatki osobowe niezaliczone do wynagrodzeń</t>
  </si>
  <si>
    <t>401</t>
  </si>
  <si>
    <t>Wynagrodzenia osobowe pracowników</t>
  </si>
  <si>
    <t>404</t>
  </si>
  <si>
    <t>Dodatkowe wynagrodzenie roczne</t>
  </si>
  <si>
    <t>411</t>
  </si>
  <si>
    <t>Składki na ubezpieczenia społeczne</t>
  </si>
  <si>
    <t>412</t>
  </si>
  <si>
    <t>Składki na Fundusz Pracy oraz Solidarnościowy Fundusz Wsparcia Osób Niepełnosprawnych</t>
  </si>
  <si>
    <t>421</t>
  </si>
  <si>
    <t>Zakup materiałów i wyposażenia</t>
  </si>
  <si>
    <t>423</t>
  </si>
  <si>
    <t>Zakup leków, wyrobów medycznych i produktów biobójczych</t>
  </si>
  <si>
    <t>426</t>
  </si>
  <si>
    <t>Zakup energii</t>
  </si>
  <si>
    <t>427</t>
  </si>
  <si>
    <t>Zakup usług remontowych</t>
  </si>
  <si>
    <t>428</t>
  </si>
  <si>
    <t>Zakup usług zdrowotnych</t>
  </si>
  <si>
    <t>436</t>
  </si>
  <si>
    <t>Opłaty z tytułu zakupu usług telekomunikacyjnych</t>
  </si>
  <si>
    <t>441</t>
  </si>
  <si>
    <t>Podróże służbowe krajowe</t>
  </si>
  <si>
    <t>443</t>
  </si>
  <si>
    <t>Różne opłaty i składki</t>
  </si>
  <si>
    <t>444</t>
  </si>
  <si>
    <t>Odpisy na zakładowy fundusz świadczeń socjalnych</t>
  </si>
  <si>
    <t>451</t>
  </si>
  <si>
    <t>Opłaty na rzecz budżetu państwa</t>
  </si>
  <si>
    <t>452</t>
  </si>
  <si>
    <t>Opłaty na rzecz budżetów jednostek samorządu terytorialnego</t>
  </si>
  <si>
    <t>461</t>
  </si>
  <si>
    <t>Koszty postępowania sądowego i prokuratorskiego</t>
  </si>
  <si>
    <t>470</t>
  </si>
  <si>
    <t xml:space="preserve">Szkolenia pracowników niebędących członkami korpusu służby cywilnej </t>
  </si>
  <si>
    <t>606</t>
  </si>
  <si>
    <t>Wydatki na zakupy inwestycyjne jednostek budżetowych</t>
  </si>
  <si>
    <t>440</t>
  </si>
  <si>
    <t>Opłaty za administrowanie i czynsze za budynki, lokale i pomieszczenia garażowe</t>
  </si>
  <si>
    <t>439</t>
  </si>
  <si>
    <t>Zakup usług obejmujących wykonanie ekspertyz, analiz i opinii</t>
  </si>
  <si>
    <t>448</t>
  </si>
  <si>
    <t>Podatek od nieruchomości</t>
  </si>
  <si>
    <t>459</t>
  </si>
  <si>
    <t>Kary i odszkodowania wypłacane na rzecz osób fizycznych</t>
  </si>
  <si>
    <t>665</t>
  </si>
  <si>
    <t>Wpłaty gmin i powiatów na rzecz innych jednostek samorządu terytorialnego oraz związków gmin, związków powiatowo-gminnych lub związków powiatów na dofinansowanie zadań inwestycyjnych i zakupów inwestycyjnych</t>
  </si>
  <si>
    <t>402</t>
  </si>
  <si>
    <t>Wynagrodzenia osobowe członków korpusu służby cywilnej</t>
  </si>
  <si>
    <t>75019</t>
  </si>
  <si>
    <t>Rady powiatów</t>
  </si>
  <si>
    <t>422</t>
  </si>
  <si>
    <t>Zakup środków żywności</t>
  </si>
  <si>
    <t>442</t>
  </si>
  <si>
    <t>Podróże służbowe zagraniczne</t>
  </si>
  <si>
    <t>458</t>
  </si>
  <si>
    <t>Pozostałe odsetki</t>
  </si>
  <si>
    <t>75075</t>
  </si>
  <si>
    <t>Promocja jednostek samorządu terytorialnego</t>
  </si>
  <si>
    <t>419</t>
  </si>
  <si>
    <t>Nagrody konkursowe</t>
  </si>
  <si>
    <t>75095</t>
  </si>
  <si>
    <t>307</t>
  </si>
  <si>
    <t>Wydatki osobowe niezaliczone do uposażeń wypłacane żołnierzom i funkcjonariuszom</t>
  </si>
  <si>
    <t>405</t>
  </si>
  <si>
    <t>Uposażenia żołnierzy zawodowych oraz funkcjonariuszy</t>
  </si>
  <si>
    <t>406</t>
  </si>
  <si>
    <t xml:space="preserve">Inne należności żołnierzy zawodowych oraz funkcjonariuszy zaliczane do wynagrodzeń </t>
  </si>
  <si>
    <t>407</t>
  </si>
  <si>
    <t>Dodatkowe uposażenie roczne dla żołnierzy zawodowych oraz nagrody roczne dla funkcjonariuszy</t>
  </si>
  <si>
    <t>408</t>
  </si>
  <si>
    <t>Uposażenia i świadczenia pieniężne wypłacane przez okres roku żołnierzom i funkcjonariuszom zwolnionym ze służby</t>
  </si>
  <si>
    <t>418</t>
  </si>
  <si>
    <t>Równoważniki pieniężne i ekwiwalenty dla żołnierzy i funkcjonariuszy oraz pozostałe nleżności</t>
  </si>
  <si>
    <t>75421</t>
  </si>
  <si>
    <t>Zarządzanie kryzysowe</t>
  </si>
  <si>
    <t>282</t>
  </si>
  <si>
    <t>Dotacja celowa z budżetu na finansowanie lub dofinansowanie zadań zleconych do realizacji stowarzyszeniom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</si>
  <si>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</si>
  <si>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</si>
  <si>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</si>
  <si>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</si>
  <si>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</si>
  <si>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489</t>
  </si>
  <si>
    <t>Pokrycie przyjętych zobowiązań po likwidowanych jednostkach zaliczanych do sektora finansów publicznych</t>
  </si>
  <si>
    <t>811</t>
  </si>
  <si>
    <t>Odsetki od samorządowych papierów wartościowych lub zaciągniętych przez jednostkę samorządu terytorialnego kredytów i pożyczek</t>
  </si>
  <si>
    <t>453</t>
  </si>
  <si>
    <t>Podatek od towarów i usług (VAT).</t>
  </si>
  <si>
    <t>75818</t>
  </si>
  <si>
    <t>Rezerwy ogólne i celowe</t>
  </si>
  <si>
    <t>481</t>
  </si>
  <si>
    <t>Rezerwy</t>
  </si>
  <si>
    <t>80102</t>
  </si>
  <si>
    <t>Szkoły podstawowe specjalne</t>
  </si>
  <si>
    <t>324</t>
  </si>
  <si>
    <t>Stypendia dla uczniów</t>
  </si>
  <si>
    <t>424</t>
  </si>
  <si>
    <t>Zakup środków dydaktycznych i książek</t>
  </si>
  <si>
    <t>478</t>
  </si>
  <si>
    <t>Składki na Fundusz Emerytur Pomostowych</t>
  </si>
  <si>
    <t>80103</t>
  </si>
  <si>
    <t>Oddziały przedszkolne w szkołach podstawowych</t>
  </si>
  <si>
    <t>80111</t>
  </si>
  <si>
    <t>Gimnazja specjalne</t>
  </si>
  <si>
    <t>280</t>
  </si>
  <si>
    <t>Dotacja celowa z budżetu dla pozostałych jednostek zaliczanych do sektora finansów publicznych</t>
  </si>
  <si>
    <t>414</t>
  </si>
  <si>
    <t>Wpłaty na Państwowy Fundusz Rehabilitacji Osób Niepełnosprawnych</t>
  </si>
  <si>
    <t>80116</t>
  </si>
  <si>
    <t>Szkoły policealne</t>
  </si>
  <si>
    <t>80144</t>
  </si>
  <si>
    <t>Inne formy kształcenia osobno niewymienione</t>
  </si>
  <si>
    <t>80146</t>
  </si>
  <si>
    <t>Dokształcanie i doskonalenie nauczycieli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</si>
  <si>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</si>
  <si>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</si>
  <si>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622</t>
  </si>
  <si>
    <t>Dotacje celowe z budżetu na finansowanie lub dofinansowanie kosztów realizacji inwestycji i zakupów inwestycyjnych innych jednostek sektora finansów publicznych</t>
  </si>
  <si>
    <t>85117</t>
  </si>
  <si>
    <t>Zakłady opiekuńczo-lecznicze i pielęgnacyjno-opiekuńcze</t>
  </si>
  <si>
    <t>413</t>
  </si>
  <si>
    <t>Składki na ubezpieczenie zdrowotne</t>
  </si>
  <si>
    <t>85218</t>
  </si>
  <si>
    <t>Powiatowe centra pomocy rodzinie</t>
  </si>
  <si>
    <t>85220</t>
  </si>
  <si>
    <t>Jednostki specjalistycznego poradnictwa, mieszkania chronione i ośrodki interwencji kryzysowej</t>
  </si>
  <si>
    <t>85311</t>
  </si>
  <si>
    <t>Rehabilitacja zawodowa i społeczna osób niepełnosprawnych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</si>
  <si>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</si>
  <si>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85446</t>
  </si>
  <si>
    <t>85495</t>
  </si>
  <si>
    <t>311</t>
  </si>
  <si>
    <t>Świadczenia społeczne</t>
  </si>
  <si>
    <t>Dotacje celowe przekazane dla powiatu na zadania bieżące realizowane na podstawie porozumień (umów) między jednostkami samorządu terytorialnego</t>
  </si>
  <si>
    <t>85595</t>
  </si>
  <si>
    <t>90095</t>
  </si>
  <si>
    <t>92105</t>
  </si>
  <si>
    <t>Pozostałe zadania w zakresie kultury</t>
  </si>
  <si>
    <t>92116</t>
  </si>
  <si>
    <t>Biblioteki</t>
  </si>
  <si>
    <t>92601</t>
  </si>
  <si>
    <t>Obiekty sportowe</t>
  </si>
  <si>
    <t>Dotacja celowa na pomoc finansową udzielaną między jednostkami samorządu terytorialnego na dofinansowanie własnych zadań inwestycyjnych i zakupów inwestycyjnych</t>
  </si>
  <si>
    <t>92605</t>
  </si>
  <si>
    <t>Zadania w zakresie kultury fizycznej</t>
  </si>
  <si>
    <t>Nazwa i cel</t>
  </si>
  <si>
    <t>Jednostka</t>
  </si>
  <si>
    <t>Od</t>
  </si>
  <si>
    <t>Do</t>
  </si>
  <si>
    <t>Nakłady</t>
  </si>
  <si>
    <t>Uwagi</t>
  </si>
  <si>
    <t>- wydatki bieżące</t>
  </si>
  <si>
    <t>- wydatki majątkowe</t>
  </si>
  <si>
    <t xml:space="preserve">Modernizacja kształcenia zawodowego w Powiecie Nowosolskim - </t>
  </si>
  <si>
    <t>Starostwo Powiatowe   w Nowej Soli</t>
  </si>
  <si>
    <t xml:space="preserve">Razem dla pogranicza - poprawa infrastruktury edukacyjnej i rozwój kompetencji transgranicznych - </t>
  </si>
  <si>
    <t xml:space="preserve">ERAZMUS + w Liceum Ogólnokształcącym w NOwej Soli - </t>
  </si>
  <si>
    <t>Liceum Ogólnokształcace Nowa Sól</t>
  </si>
  <si>
    <t xml:space="preserve">ERAZMUS + w Specjalnym Osrodku Szkolno-Wychowawczym w Nowej Soli - </t>
  </si>
  <si>
    <t>Specjalny Ośrodek Szkolno - Wychowawczy</t>
  </si>
  <si>
    <t xml:space="preserve">Aktywna integracja w Powiecie Nowosolskim - edycja II - </t>
  </si>
  <si>
    <t xml:space="preserve">  PCPR ul.Piłsudskigo 65  67-100 Nowa Sól</t>
  </si>
  <si>
    <t xml:space="preserve">Kolej na rower - Budowa scieżek rowerowych w ramach rozwoju transportu ekologicznego na terenie powiatu nowosolskiego - </t>
  </si>
  <si>
    <t xml:space="preserve">Nowoczesna szkoła zawodowa - modernizacja infrastruktury szkolnictwa zawodowego w Powiecie Nowosolskim - </t>
  </si>
  <si>
    <t xml:space="preserve">Młodzi rzemieślnicy razem dla pogranicza - rozwój komptencji transgranicznych - </t>
  </si>
  <si>
    <t xml:space="preserve">Informatyzacja i modernizacja danych zasobów geodezyjnych powiatów województwa lubuskiego do świadczenia e-usług - wkład własny powiatu - </t>
  </si>
  <si>
    <t xml:space="preserve">Scalanie gruntów wsi Konin - Szyba, Popęszyce - </t>
  </si>
  <si>
    <t xml:space="preserve">Modernizacja i doposażenie infrastruktury dydaktycznej i warsztatowej CKZiU w Nowej Soli - Modernizacja CKZiU w Nowej Soli - </t>
  </si>
  <si>
    <t xml:space="preserve">Budowa obwodnicy Konradowa - dokumentacja - </t>
  </si>
  <si>
    <t>Powiatowy Zarząd Dróg</t>
  </si>
  <si>
    <t xml:space="preserve">Budowa parkingu przy ul.Chałubińskiego Nowej Soli  - dokumentacja - Budowa parkingu przy ul.Chałubińskiego - dokumentacja - </t>
  </si>
  <si>
    <t xml:space="preserve">Przebudowa układu komunikacyjnego w mieście  w rejonie ulic Wojska Polskiego, Przyszłości, Matejki, Sienkiewicza, Grota Roweckiego, Waryńskiego i Zjednoczenia na potrzeby związane z budową tunelu  w Nowej Soli"  - </t>
  </si>
  <si>
    <t xml:space="preserve">Rozwój sieci dróg rowerowych na terenie Powiatu Nowosolskiego - </t>
  </si>
  <si>
    <t>Załącznik Nr 11</t>
  </si>
  <si>
    <t>WPF - wykonanie za I półrocze 2020</t>
  </si>
  <si>
    <t>Programy Wieloletnie - wykonanie na dzień 31.12.2020 r.</t>
  </si>
  <si>
    <t>Plan po zmianach na 31.12.2020 r.</t>
  </si>
  <si>
    <t>Wykonanie na 31.12.2020 r.</t>
  </si>
  <si>
    <t>Stopień realizacji w  2020 r.</t>
  </si>
  <si>
    <t>Przebudowa i zmiana sposobu użytkowania budynku Gimnazjum Nr 3 na Centrum Aktywności Społeczbej SAC - dotacja dla Gminy Nowa Sól Miasto</t>
  </si>
  <si>
    <t>Programy wieloletnie razem</t>
  </si>
  <si>
    <t>1.2.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</si>
  <si>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</si>
  <si>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</si>
  <si>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</si>
  <si>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</si>
  <si>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</si>
  <si>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</si>
  <si>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</si>
  <si>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</si>
  <si>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1.1.6</t>
  </si>
  <si>
    <t>1.1.7</t>
  </si>
  <si>
    <t>1.1.8</t>
  </si>
  <si>
    <t>1.1.9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</si>
</sst>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b/>
      <sz val="8"/>
      <color rgb="FFFF0000"/>
      <name val="Times New Roman"/>
    </font>
    <font>
      <b/>
      <i/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ADD8E6"/>
      </patternFill>
    </fill>
    <fill>
      <patternFill patternType="solid">
        <fgColor rgb="FFFFFFFF"/>
      </patternFill>
    </fill>
    <fill>
      <patternFill patternType="solid">
        <fgColor rgb="FFADFF2F"/>
      </patternFill>
    </fill>
    <fill>
      <patternFill patternType="solid">
        <fgColor rgb="FFCD5C5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0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 wrapText="1"/>
    </xf>
    <xf numFmtId="10" fontId="1" fillId="3" borderId="1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10" fontId="3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 applyAlignment="1">
      <alignment vertical="center"/>
    </xf>
    <xf numFmtId="0" fontId="4" fillId="0" borderId="0" xfId="0" applyFont="1"/>
    <xf numFmtId="4" fontId="0" fillId="0" borderId="0" xfId="0" applyNumberFormat="1"/>
    <xf numFmtId="4" fontId="2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/>
    </xf>
  </cellXfs>
  <cellStyles count="1">
    <cellStyle name="Normalny" xfId="0" builtinId="0"/>
  </cellStyles>
  <dxfs count="2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J3" sqref="J3"/>
    </sheetView>
  </sheetViews>
  <sheetFormatPr defaultRowHeight="14.4" x14ac:dyDescent="0.3"/>
  <cols>
    <col min="1" max="1" width="7.109375" customWidth="1"/>
    <col min="2" max="2" width="27.6640625" customWidth="1"/>
    <col min="3" max="6" width="14.33203125" hidden="1" customWidth="1"/>
    <col min="7" max="7" width="11.44140625" customWidth="1"/>
    <col min="8" max="8" width="11.33203125" customWidth="1"/>
    <col min="9" max="9" width="11.5546875" customWidth="1"/>
    <col min="10" max="10" width="11.44140625" customWidth="1"/>
    <col min="11" max="25" width="14.33203125" hidden="1" customWidth="1"/>
  </cols>
  <sheetData>
    <row r="1" spans="1:25" x14ac:dyDescent="0.3">
      <c r="I1" s="33" t="s">
        <v>634</v>
      </c>
    </row>
    <row r="3" spans="1:25" x14ac:dyDescent="0.3">
      <c r="B3" s="33" t="s">
        <v>635</v>
      </c>
    </row>
    <row r="5" spans="1:25" ht="31.8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18</v>
      </c>
      <c r="T5" s="1" t="s">
        <v>19</v>
      </c>
      <c r="U5" s="1" t="s">
        <v>20</v>
      </c>
      <c r="V5" s="1" t="s">
        <v>21</v>
      </c>
      <c r="W5" s="1" t="s">
        <v>22</v>
      </c>
      <c r="X5" s="1" t="s">
        <v>23</v>
      </c>
      <c r="Y5" s="1" t="s">
        <v>24</v>
      </c>
    </row>
    <row r="6" spans="1:25" ht="49.95" customHeight="1" x14ac:dyDescent="0.3">
      <c r="A6" s="2" t="s">
        <v>25</v>
      </c>
      <c r="B6" s="3" t="s">
        <v>26</v>
      </c>
      <c r="C6" s="4">
        <v>89072940.939999998</v>
      </c>
      <c r="D6" s="4">
        <v>87763348.040000007</v>
      </c>
      <c r="E6" s="4">
        <v>113257245.77</v>
      </c>
      <c r="F6" s="4">
        <v>111484622.81999999</v>
      </c>
      <c r="G6" s="4">
        <v>101524476</v>
      </c>
      <c r="H6" s="4">
        <v>99407048.090000004</v>
      </c>
      <c r="I6" s="4">
        <v>47190702.700000003</v>
      </c>
      <c r="J6" s="5">
        <f t="shared" ref="J6:J16" si="0">IF($H6=0,0,$I6/$H6)</f>
        <v>0.47472189957069272</v>
      </c>
      <c r="K6" s="4">
        <v>90656492</v>
      </c>
      <c r="L6" s="4">
        <v>88663792</v>
      </c>
      <c r="M6" s="4">
        <v>91589697</v>
      </c>
      <c r="N6" s="4">
        <v>94428977</v>
      </c>
      <c r="O6" s="4">
        <v>97261847</v>
      </c>
      <c r="P6" s="4">
        <v>100179702</v>
      </c>
      <c r="Q6" s="4">
        <v>103185093</v>
      </c>
      <c r="R6" s="4">
        <v>106177461</v>
      </c>
      <c r="S6" s="4">
        <v>109150430</v>
      </c>
      <c r="T6" s="4">
        <v>112097491</v>
      </c>
      <c r="U6" s="4">
        <v>115124124</v>
      </c>
      <c r="V6" s="4">
        <v>118117351</v>
      </c>
      <c r="W6" s="4">
        <v>121070285</v>
      </c>
      <c r="X6" s="4">
        <v>124754000</v>
      </c>
      <c r="Y6" s="4">
        <v>128535000</v>
      </c>
    </row>
    <row r="7" spans="1:25" ht="49.95" customHeight="1" x14ac:dyDescent="0.3">
      <c r="A7" s="2" t="s">
        <v>27</v>
      </c>
      <c r="B7" s="3" t="s">
        <v>28</v>
      </c>
      <c r="C7" s="4">
        <v>77076951.870000005</v>
      </c>
      <c r="D7" s="4">
        <v>82558166.689999998</v>
      </c>
      <c r="E7" s="4">
        <v>81340175.769999996</v>
      </c>
      <c r="F7" s="4">
        <v>83313719.090000004</v>
      </c>
      <c r="G7" s="4">
        <v>85887203</v>
      </c>
      <c r="H7" s="4">
        <v>87833236.090000004</v>
      </c>
      <c r="I7" s="4">
        <v>46542071.170000002</v>
      </c>
      <c r="J7" s="5">
        <f t="shared" si="0"/>
        <v>0.5298913400197367</v>
      </c>
      <c r="K7" s="4">
        <v>85748348</v>
      </c>
      <c r="L7" s="4">
        <v>88663792</v>
      </c>
      <c r="M7" s="4">
        <v>91589697</v>
      </c>
      <c r="N7" s="4">
        <v>94428977</v>
      </c>
      <c r="O7" s="4">
        <v>97261847</v>
      </c>
      <c r="P7" s="4">
        <v>100179702</v>
      </c>
      <c r="Q7" s="4">
        <v>103185093</v>
      </c>
      <c r="R7" s="4">
        <v>106177461</v>
      </c>
      <c r="S7" s="4">
        <v>109150430</v>
      </c>
      <c r="T7" s="4">
        <v>112097491</v>
      </c>
      <c r="U7" s="4">
        <v>115124124</v>
      </c>
      <c r="V7" s="4">
        <v>118117351</v>
      </c>
      <c r="W7" s="4">
        <v>121070285</v>
      </c>
      <c r="X7" s="4">
        <v>124754000</v>
      </c>
      <c r="Y7" s="4">
        <v>128535000</v>
      </c>
    </row>
    <row r="8" spans="1:25" ht="49.95" customHeight="1" x14ac:dyDescent="0.3">
      <c r="A8" s="6" t="s">
        <v>29</v>
      </c>
      <c r="B8" s="7" t="s">
        <v>30</v>
      </c>
      <c r="C8" s="8">
        <v>13845639</v>
      </c>
      <c r="D8" s="8">
        <v>16054745</v>
      </c>
      <c r="E8" s="8">
        <v>17824723</v>
      </c>
      <c r="F8" s="8">
        <v>17993265</v>
      </c>
      <c r="G8" s="8">
        <v>17801049</v>
      </c>
      <c r="H8" s="9">
        <v>17794960</v>
      </c>
      <c r="I8" s="8">
        <v>7613497</v>
      </c>
      <c r="J8" s="10">
        <f t="shared" si="0"/>
        <v>0.42784569338734113</v>
      </c>
      <c r="K8" s="9">
        <v>18459682</v>
      </c>
      <c r="L8" s="9">
        <v>19087317</v>
      </c>
      <c r="M8" s="9">
        <v>19717199</v>
      </c>
      <c r="N8" s="9">
        <v>20328432</v>
      </c>
      <c r="O8" s="9">
        <v>20938285</v>
      </c>
      <c r="P8" s="9">
        <v>21566433</v>
      </c>
      <c r="Q8" s="9">
        <v>22213426</v>
      </c>
      <c r="R8" s="9">
        <v>22857616</v>
      </c>
      <c r="S8" s="9">
        <v>23497629</v>
      </c>
      <c r="T8" s="9">
        <v>24132065</v>
      </c>
      <c r="U8" s="9">
        <v>24783631</v>
      </c>
      <c r="V8" s="9">
        <v>25428005</v>
      </c>
      <c r="W8" s="9">
        <v>26063705</v>
      </c>
      <c r="X8" s="9">
        <v>27357000</v>
      </c>
      <c r="Y8" s="9">
        <v>28686000</v>
      </c>
    </row>
    <row r="9" spans="1:25" ht="33.9" customHeight="1" x14ac:dyDescent="0.3">
      <c r="A9" s="6" t="s">
        <v>31</v>
      </c>
      <c r="B9" s="7" t="s">
        <v>32</v>
      </c>
      <c r="C9" s="8">
        <v>378160.99</v>
      </c>
      <c r="D9" s="8">
        <v>403768.14</v>
      </c>
      <c r="E9" s="8">
        <v>400000</v>
      </c>
      <c r="F9" s="8">
        <v>395479.36</v>
      </c>
      <c r="G9" s="8">
        <v>400000</v>
      </c>
      <c r="H9" s="9">
        <v>400000</v>
      </c>
      <c r="I9" s="8">
        <v>261901.62</v>
      </c>
      <c r="J9" s="10">
        <f t="shared" si="0"/>
        <v>0.65475404999999998</v>
      </c>
      <c r="K9" s="9">
        <v>414800</v>
      </c>
      <c r="L9" s="9">
        <v>428903</v>
      </c>
      <c r="M9" s="9">
        <v>443057</v>
      </c>
      <c r="N9" s="9">
        <v>456791</v>
      </c>
      <c r="O9" s="9">
        <v>470496</v>
      </c>
      <c r="P9" s="9">
        <v>484610</v>
      </c>
      <c r="Q9" s="9">
        <v>499149</v>
      </c>
      <c r="R9" s="9">
        <v>513624</v>
      </c>
      <c r="S9" s="9">
        <v>528005</v>
      </c>
      <c r="T9" s="9">
        <v>542262</v>
      </c>
      <c r="U9" s="9">
        <v>556903</v>
      </c>
      <c r="V9" s="9">
        <v>571382</v>
      </c>
      <c r="W9" s="9">
        <v>585667</v>
      </c>
      <c r="X9" s="9">
        <v>615000</v>
      </c>
      <c r="Y9" s="9">
        <v>645000</v>
      </c>
    </row>
    <row r="10" spans="1:25" ht="49.95" customHeight="1" x14ac:dyDescent="0.3">
      <c r="A10" s="6" t="s">
        <v>33</v>
      </c>
      <c r="B10" s="7" t="s">
        <v>34</v>
      </c>
      <c r="C10" s="8">
        <v>33390610</v>
      </c>
      <c r="D10" s="8">
        <v>34290948</v>
      </c>
      <c r="E10" s="8">
        <v>36703180</v>
      </c>
      <c r="F10" s="8">
        <v>37472373</v>
      </c>
      <c r="G10" s="8">
        <v>41773640</v>
      </c>
      <c r="H10" s="9">
        <v>42388132</v>
      </c>
      <c r="I10" s="8">
        <v>24840544</v>
      </c>
      <c r="J10" s="10">
        <f t="shared" si="0"/>
        <v>0.58602591876424281</v>
      </c>
      <c r="K10" s="9">
        <v>43319265</v>
      </c>
      <c r="L10" s="9">
        <v>44792120</v>
      </c>
      <c r="M10" s="9">
        <v>46270260</v>
      </c>
      <c r="N10" s="9">
        <v>47704638</v>
      </c>
      <c r="O10" s="9">
        <v>49135777</v>
      </c>
      <c r="P10" s="9">
        <v>50609850</v>
      </c>
      <c r="Q10" s="9">
        <v>52128146</v>
      </c>
      <c r="R10" s="9">
        <v>53639862</v>
      </c>
      <c r="S10" s="9">
        <v>55141778</v>
      </c>
      <c r="T10" s="9">
        <v>56630606</v>
      </c>
      <c r="U10" s="9">
        <v>58159632</v>
      </c>
      <c r="V10" s="9">
        <v>59671783</v>
      </c>
      <c r="W10" s="9">
        <v>61163577</v>
      </c>
      <c r="X10" s="9">
        <v>62693000</v>
      </c>
      <c r="Y10" s="9">
        <v>64261000</v>
      </c>
    </row>
    <row r="11" spans="1:25" ht="49.95" customHeight="1" x14ac:dyDescent="0.3">
      <c r="A11" s="6" t="s">
        <v>35</v>
      </c>
      <c r="B11" s="7" t="s">
        <v>36</v>
      </c>
      <c r="C11" s="8">
        <v>19942425.510000002</v>
      </c>
      <c r="D11" s="8">
        <v>22538626.039999999</v>
      </c>
      <c r="E11" s="8">
        <v>17177660.77</v>
      </c>
      <c r="F11" s="8">
        <v>17880530.879999999</v>
      </c>
      <c r="G11" s="8">
        <v>17422907</v>
      </c>
      <c r="H11" s="9">
        <v>18635083.09</v>
      </c>
      <c r="I11" s="8">
        <v>9332940.2899999991</v>
      </c>
      <c r="J11" s="10">
        <f t="shared" si="0"/>
        <v>0.50082633090100159</v>
      </c>
      <c r="K11" s="9">
        <v>18053037</v>
      </c>
      <c r="L11" s="9">
        <v>18666840</v>
      </c>
      <c r="M11" s="9">
        <v>19282546</v>
      </c>
      <c r="N11" s="9">
        <v>19880614</v>
      </c>
      <c r="O11" s="9">
        <v>20477032</v>
      </c>
      <c r="P11" s="9">
        <v>21091343</v>
      </c>
      <c r="Q11" s="9">
        <v>21724083</v>
      </c>
      <c r="R11" s="9">
        <v>22354082</v>
      </c>
      <c r="S11" s="9">
        <v>22979996</v>
      </c>
      <c r="T11" s="9">
        <v>23600456</v>
      </c>
      <c r="U11" s="9">
        <v>24237668</v>
      </c>
      <c r="V11" s="9">
        <v>24867848</v>
      </c>
      <c r="W11" s="9">
        <v>25489544</v>
      </c>
      <c r="X11" s="9">
        <v>26127000</v>
      </c>
      <c r="Y11" s="9">
        <v>26781000</v>
      </c>
    </row>
    <row r="12" spans="1:25" ht="49.95" customHeight="1" x14ac:dyDescent="0.3">
      <c r="A12" s="6" t="s">
        <v>37</v>
      </c>
      <c r="B12" s="7" t="s">
        <v>38</v>
      </c>
      <c r="C12" s="8">
        <v>9520116.3699999992</v>
      </c>
      <c r="D12" s="8">
        <v>9270079.5099999998</v>
      </c>
      <c r="E12" s="8">
        <v>9234612</v>
      </c>
      <c r="F12" s="8">
        <v>9572070.8499999996</v>
      </c>
      <c r="G12" s="8">
        <v>8489607</v>
      </c>
      <c r="H12" s="9">
        <v>8615061</v>
      </c>
      <c r="I12" s="8">
        <v>4493188.26</v>
      </c>
      <c r="J12" s="10">
        <f t="shared" si="0"/>
        <v>0.52155037091437884</v>
      </c>
      <c r="K12" s="9">
        <v>5501564</v>
      </c>
      <c r="L12" s="9">
        <v>5688612</v>
      </c>
      <c r="M12" s="9">
        <v>5876635</v>
      </c>
      <c r="N12" s="9">
        <v>6058502</v>
      </c>
      <c r="O12" s="9">
        <v>6240257</v>
      </c>
      <c r="P12" s="9">
        <v>6427466</v>
      </c>
      <c r="Q12" s="9">
        <v>6620289</v>
      </c>
      <c r="R12" s="9">
        <v>6812277</v>
      </c>
      <c r="S12" s="9">
        <v>7003022</v>
      </c>
      <c r="T12" s="9">
        <v>7192102</v>
      </c>
      <c r="U12" s="9">
        <v>7386290</v>
      </c>
      <c r="V12" s="9">
        <v>7578333</v>
      </c>
      <c r="W12" s="9">
        <v>7767792</v>
      </c>
      <c r="X12" s="9">
        <v>7962000</v>
      </c>
      <c r="Y12" s="9">
        <v>8162000</v>
      </c>
    </row>
    <row r="13" spans="1:25" ht="17.7" customHeight="1" x14ac:dyDescent="0.3">
      <c r="A13" s="6" t="s">
        <v>39</v>
      </c>
      <c r="B13" s="7" t="s">
        <v>40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9">
        <v>0</v>
      </c>
      <c r="I13" s="8">
        <v>0</v>
      </c>
      <c r="J13" s="10">
        <f t="shared" si="0"/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</row>
    <row r="14" spans="1:25" ht="49.95" customHeight="1" x14ac:dyDescent="0.3">
      <c r="A14" s="2" t="s">
        <v>41</v>
      </c>
      <c r="B14" s="3" t="s">
        <v>42</v>
      </c>
      <c r="C14" s="4">
        <v>11995989.07</v>
      </c>
      <c r="D14" s="4">
        <v>5205181.3499999996</v>
      </c>
      <c r="E14" s="4">
        <v>31917070</v>
      </c>
      <c r="F14" s="4">
        <v>28170903.73</v>
      </c>
      <c r="G14" s="4">
        <v>15637273</v>
      </c>
      <c r="H14" s="4">
        <v>11573812</v>
      </c>
      <c r="I14" s="4">
        <v>648631.53</v>
      </c>
      <c r="J14" s="5">
        <f t="shared" si="0"/>
        <v>5.6043033185609034E-2</v>
      </c>
      <c r="K14" s="4">
        <v>4908144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 ht="49.95" customHeight="1" x14ac:dyDescent="0.3">
      <c r="A15" s="6" t="s">
        <v>43</v>
      </c>
      <c r="B15" s="7" t="s">
        <v>44</v>
      </c>
      <c r="C15" s="8">
        <v>94501.71</v>
      </c>
      <c r="D15" s="8">
        <v>263564.18</v>
      </c>
      <c r="E15" s="8">
        <v>2254250</v>
      </c>
      <c r="F15" s="8">
        <v>174900.76</v>
      </c>
      <c r="G15" s="8">
        <v>4945000</v>
      </c>
      <c r="H15" s="9">
        <v>195000</v>
      </c>
      <c r="I15" s="8">
        <v>26398.53</v>
      </c>
      <c r="J15" s="10">
        <f t="shared" si="0"/>
        <v>0.13537707692307691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</row>
    <row r="16" spans="1:25" ht="49.95" customHeight="1" x14ac:dyDescent="0.3">
      <c r="A16" s="6" t="s">
        <v>45</v>
      </c>
      <c r="B16" s="7" t="s">
        <v>46</v>
      </c>
      <c r="C16" s="8">
        <v>11901487.359999999</v>
      </c>
      <c r="D16" s="8">
        <v>4941617.17</v>
      </c>
      <c r="E16" s="8">
        <v>29662820</v>
      </c>
      <c r="F16" s="8">
        <v>27996002.969999999</v>
      </c>
      <c r="G16" s="8">
        <v>10692273</v>
      </c>
      <c r="H16" s="9">
        <v>11378812</v>
      </c>
      <c r="I16" s="8">
        <v>622233</v>
      </c>
      <c r="J16" s="10">
        <f t="shared" si="0"/>
        <v>5.4683476623042897E-2</v>
      </c>
      <c r="K16" s="9">
        <v>4908144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</row>
    <row r="17" spans="1:25" hidden="1" x14ac:dyDescent="0.3">
      <c r="A17" s="6" t="s">
        <v>47</v>
      </c>
      <c r="B17" s="7" t="s">
        <v>48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9">
        <v>0</v>
      </c>
      <c r="I17" s="8">
        <v>0</v>
      </c>
      <c r="J17" s="10"/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</row>
    <row r="18" spans="1:25" ht="49.95" customHeight="1" x14ac:dyDescent="0.3">
      <c r="A18" s="2" t="s">
        <v>49</v>
      </c>
      <c r="B18" s="3" t="s">
        <v>50</v>
      </c>
      <c r="C18" s="4">
        <v>95447599</v>
      </c>
      <c r="D18" s="4">
        <v>87960590.319999993</v>
      </c>
      <c r="E18" s="4">
        <v>121600108.77</v>
      </c>
      <c r="F18" s="4">
        <v>114133520.34999999</v>
      </c>
      <c r="G18" s="4">
        <v>100511476</v>
      </c>
      <c r="H18" s="4">
        <v>110479567.09</v>
      </c>
      <c r="I18" s="4">
        <v>44899015</v>
      </c>
      <c r="J18" s="5">
        <f t="shared" ref="J18:J23" si="1">IF($H18=0,0,$I18/$H18)</f>
        <v>0.40640107653050361</v>
      </c>
      <c r="K18" s="4">
        <v>90136492</v>
      </c>
      <c r="L18" s="4">
        <v>88123792</v>
      </c>
      <c r="M18" s="4">
        <v>89049697</v>
      </c>
      <c r="N18" s="4">
        <v>91828977</v>
      </c>
      <c r="O18" s="4">
        <v>94531847</v>
      </c>
      <c r="P18" s="4">
        <v>97459702</v>
      </c>
      <c r="Q18" s="4">
        <v>99965093</v>
      </c>
      <c r="R18" s="4">
        <v>102857461</v>
      </c>
      <c r="S18" s="4">
        <v>105730430</v>
      </c>
      <c r="T18" s="4">
        <v>108577491</v>
      </c>
      <c r="U18" s="4">
        <v>111604124</v>
      </c>
      <c r="V18" s="4">
        <v>114397351</v>
      </c>
      <c r="W18" s="4">
        <v>117320285</v>
      </c>
      <c r="X18" s="4">
        <v>120954000</v>
      </c>
      <c r="Y18" s="4">
        <v>124735000</v>
      </c>
    </row>
    <row r="19" spans="1:25" ht="49.95" customHeight="1" x14ac:dyDescent="0.3">
      <c r="A19" s="2" t="s">
        <v>51</v>
      </c>
      <c r="B19" s="3" t="s">
        <v>52</v>
      </c>
      <c r="C19" s="4">
        <v>75098033.659999996</v>
      </c>
      <c r="D19" s="4">
        <v>76227424.640000001</v>
      </c>
      <c r="E19" s="4">
        <v>78849058.769999996</v>
      </c>
      <c r="F19" s="4">
        <v>77514697.459999993</v>
      </c>
      <c r="G19" s="4">
        <v>83960874</v>
      </c>
      <c r="H19" s="4">
        <v>87514378.090000004</v>
      </c>
      <c r="I19" s="4">
        <v>40997188.68</v>
      </c>
      <c r="J19" s="5">
        <f t="shared" si="1"/>
        <v>0.46846232098956803</v>
      </c>
      <c r="K19" s="4">
        <v>82688090</v>
      </c>
      <c r="L19" s="4">
        <v>84720804</v>
      </c>
      <c r="M19" s="4">
        <v>86830233</v>
      </c>
      <c r="N19" s="4">
        <v>88951863</v>
      </c>
      <c r="O19" s="4">
        <v>91173211</v>
      </c>
      <c r="P19" s="4">
        <v>93438718</v>
      </c>
      <c r="Q19" s="4">
        <v>95799318</v>
      </c>
      <c r="R19" s="4">
        <v>98158589</v>
      </c>
      <c r="S19" s="4">
        <v>100575887</v>
      </c>
      <c r="T19" s="4">
        <v>103050891</v>
      </c>
      <c r="U19" s="4">
        <v>105583840</v>
      </c>
      <c r="V19" s="4">
        <v>108176099</v>
      </c>
      <c r="W19" s="4">
        <v>110820075</v>
      </c>
      <c r="X19" s="4">
        <v>114051500</v>
      </c>
      <c r="Y19" s="4">
        <v>117370500</v>
      </c>
    </row>
    <row r="20" spans="1:25" ht="49.95" customHeight="1" x14ac:dyDescent="0.3">
      <c r="A20" s="6" t="s">
        <v>53</v>
      </c>
      <c r="B20" s="7" t="s">
        <v>54</v>
      </c>
      <c r="C20" s="8">
        <v>44059263.049999997</v>
      </c>
      <c r="D20" s="8">
        <v>45141529.979999997</v>
      </c>
      <c r="E20" s="8">
        <v>48873899.030000001</v>
      </c>
      <c r="F20" s="8">
        <v>48816516.130000003</v>
      </c>
      <c r="G20" s="8">
        <v>51070189</v>
      </c>
      <c r="H20" s="9">
        <v>52191435.509999998</v>
      </c>
      <c r="I20" s="8">
        <v>27336337.530000001</v>
      </c>
      <c r="J20" s="10">
        <f t="shared" si="1"/>
        <v>0.52377056240888975</v>
      </c>
      <c r="K20" s="9">
        <v>52242194</v>
      </c>
      <c r="L20" s="9">
        <v>53548249</v>
      </c>
      <c r="M20" s="9">
        <v>54886955</v>
      </c>
      <c r="N20" s="9">
        <v>56259129</v>
      </c>
      <c r="O20" s="9">
        <v>57665607</v>
      </c>
      <c r="P20" s="9">
        <v>59107247</v>
      </c>
      <c r="Q20" s="9">
        <v>60584928</v>
      </c>
      <c r="R20" s="9">
        <v>62099552</v>
      </c>
      <c r="S20" s="9">
        <v>63652040</v>
      </c>
      <c r="T20" s="9">
        <v>65243341</v>
      </c>
      <c r="U20" s="9">
        <v>66874425</v>
      </c>
      <c r="V20" s="9">
        <v>68546286</v>
      </c>
      <c r="W20" s="9">
        <v>70259943</v>
      </c>
      <c r="X20" s="9">
        <v>72398000</v>
      </c>
      <c r="Y20" s="9">
        <v>74593000</v>
      </c>
    </row>
    <row r="21" spans="1:25" ht="17.7" customHeight="1" x14ac:dyDescent="0.3">
      <c r="A21" s="6" t="s">
        <v>55</v>
      </c>
      <c r="B21" s="7" t="s">
        <v>56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0">
        <f t="shared" si="1"/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</row>
    <row r="22" spans="1:25" ht="33.9" customHeight="1" x14ac:dyDescent="0.3">
      <c r="A22" s="6" t="s">
        <v>57</v>
      </c>
      <c r="B22" s="7" t="s">
        <v>58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0">
        <f t="shared" si="1"/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</row>
    <row r="23" spans="1:25" ht="49.95" customHeight="1" x14ac:dyDescent="0.3">
      <c r="A23" s="6" t="s">
        <v>59</v>
      </c>
      <c r="B23" s="7" t="s">
        <v>60</v>
      </c>
      <c r="C23" s="11">
        <v>642445.81999999995</v>
      </c>
      <c r="D23" s="11">
        <v>972378.07</v>
      </c>
      <c r="E23" s="11">
        <v>991262</v>
      </c>
      <c r="F23" s="11">
        <v>883464.65</v>
      </c>
      <c r="G23" s="11">
        <v>1030000</v>
      </c>
      <c r="H23" s="11">
        <v>1030000</v>
      </c>
      <c r="I23" s="11">
        <v>479796.17</v>
      </c>
      <c r="J23" s="10">
        <f t="shared" si="1"/>
        <v>0.46582152427184464</v>
      </c>
      <c r="K23" s="11">
        <v>1440500</v>
      </c>
      <c r="L23" s="11">
        <v>1401800</v>
      </c>
      <c r="M23" s="11">
        <v>1383600</v>
      </c>
      <c r="N23" s="11">
        <v>1306900</v>
      </c>
      <c r="O23" s="11">
        <v>1226900</v>
      </c>
      <c r="P23" s="11">
        <v>1114400</v>
      </c>
      <c r="Q23" s="11">
        <v>1024200</v>
      </c>
      <c r="R23" s="11">
        <v>922500</v>
      </c>
      <c r="S23" s="11">
        <v>815200</v>
      </c>
      <c r="T23" s="11">
        <v>701500</v>
      </c>
      <c r="U23" s="11">
        <v>583100</v>
      </c>
      <c r="V23" s="11">
        <v>458800</v>
      </c>
      <c r="W23" s="11">
        <v>330400</v>
      </c>
      <c r="X23" s="11">
        <v>199500</v>
      </c>
      <c r="Y23" s="11">
        <v>66500</v>
      </c>
    </row>
    <row r="24" spans="1:25" hidden="1" x14ac:dyDescent="0.3">
      <c r="A24" s="6" t="s">
        <v>61</v>
      </c>
      <c r="B24" s="7" t="s">
        <v>62</v>
      </c>
      <c r="C24" s="11">
        <v>642445.81999999995</v>
      </c>
      <c r="D24" s="11">
        <v>972378.07</v>
      </c>
      <c r="E24" s="11">
        <v>991262</v>
      </c>
      <c r="F24" s="11">
        <v>883464.65</v>
      </c>
      <c r="G24" s="11">
        <v>0</v>
      </c>
      <c r="H24" s="11">
        <v>1030000</v>
      </c>
      <c r="I24" s="11">
        <v>479796.17</v>
      </c>
      <c r="J24" s="10"/>
      <c r="K24" s="11">
        <v>1440500</v>
      </c>
      <c r="L24" s="11">
        <v>1401800</v>
      </c>
      <c r="M24" s="11">
        <v>1383600</v>
      </c>
      <c r="N24" s="11">
        <v>1306900</v>
      </c>
      <c r="O24" s="11">
        <v>1226900</v>
      </c>
      <c r="P24" s="11">
        <v>1114400</v>
      </c>
      <c r="Q24" s="11">
        <v>1024200</v>
      </c>
      <c r="R24" s="11">
        <v>922500</v>
      </c>
      <c r="S24" s="11">
        <v>815200</v>
      </c>
      <c r="T24" s="11">
        <v>701500</v>
      </c>
      <c r="U24" s="11">
        <v>583100</v>
      </c>
      <c r="V24" s="11">
        <v>458800</v>
      </c>
      <c r="W24" s="11">
        <v>330400</v>
      </c>
      <c r="X24" s="11">
        <v>199500</v>
      </c>
      <c r="Y24" s="11">
        <v>66500</v>
      </c>
    </row>
    <row r="25" spans="1:25" ht="82.05" customHeight="1" x14ac:dyDescent="0.3">
      <c r="A25" s="6" t="s">
        <v>63</v>
      </c>
      <c r="B25" s="7" t="s">
        <v>64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0">
        <f>IF($H25=0,0,$I25/$H25)</f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</row>
    <row r="26" spans="1:25" ht="49.95" customHeight="1" x14ac:dyDescent="0.3">
      <c r="A26" s="6" t="s">
        <v>65</v>
      </c>
      <c r="B26" s="7" t="s">
        <v>66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0">
        <f>IF($H26=0,0,$I26/$H26)</f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</row>
    <row r="27" spans="1:25" hidden="1" x14ac:dyDescent="0.3">
      <c r="A27" s="6" t="s">
        <v>67</v>
      </c>
      <c r="B27" s="7" t="s">
        <v>48</v>
      </c>
      <c r="C27" s="8">
        <v>30396324.789999999</v>
      </c>
      <c r="D27" s="8">
        <v>30113516.59</v>
      </c>
      <c r="E27" s="8">
        <v>28983897.739999998</v>
      </c>
      <c r="F27" s="8">
        <v>27814716.68</v>
      </c>
      <c r="G27" s="8">
        <v>31860685</v>
      </c>
      <c r="H27" s="9">
        <v>34292942.579999998</v>
      </c>
      <c r="I27" s="8">
        <v>13181054.98</v>
      </c>
      <c r="J27" s="10"/>
      <c r="K27" s="9">
        <v>29005396</v>
      </c>
      <c r="L27" s="9">
        <v>29770755</v>
      </c>
      <c r="M27" s="9">
        <v>30559678</v>
      </c>
      <c r="N27" s="9">
        <v>31385834</v>
      </c>
      <c r="O27" s="9">
        <v>32280704</v>
      </c>
      <c r="P27" s="9">
        <v>33217071</v>
      </c>
      <c r="Q27" s="9">
        <v>34190190</v>
      </c>
      <c r="R27" s="9">
        <v>35136537</v>
      </c>
      <c r="S27" s="9">
        <v>36108647</v>
      </c>
      <c r="T27" s="9">
        <v>37106050</v>
      </c>
      <c r="U27" s="9">
        <v>38126315</v>
      </c>
      <c r="V27" s="9">
        <v>39171013</v>
      </c>
      <c r="W27" s="9">
        <v>40229732</v>
      </c>
      <c r="X27" s="9">
        <v>41454000</v>
      </c>
      <c r="Y27" s="9">
        <v>42711000</v>
      </c>
    </row>
    <row r="28" spans="1:25" ht="49.95" customHeight="1" x14ac:dyDescent="0.3">
      <c r="A28" s="2" t="s">
        <v>68</v>
      </c>
      <c r="B28" s="3" t="s">
        <v>69</v>
      </c>
      <c r="C28" s="4">
        <v>20349565.34</v>
      </c>
      <c r="D28" s="4">
        <v>11733165.68</v>
      </c>
      <c r="E28" s="4">
        <v>42751050</v>
      </c>
      <c r="F28" s="4">
        <v>36618822.890000001</v>
      </c>
      <c r="G28" s="4">
        <v>16550602</v>
      </c>
      <c r="H28" s="4">
        <v>22965189</v>
      </c>
      <c r="I28" s="4">
        <v>3901826.32</v>
      </c>
      <c r="J28" s="5">
        <f>IF($H28=0,0,$I28/$H28)</f>
        <v>0.16990177263509565</v>
      </c>
      <c r="K28" s="4">
        <v>7448402</v>
      </c>
      <c r="L28" s="4">
        <v>3402988</v>
      </c>
      <c r="M28" s="4">
        <v>2219464</v>
      </c>
      <c r="N28" s="4">
        <v>2877114</v>
      </c>
      <c r="O28" s="4">
        <v>3358636</v>
      </c>
      <c r="P28" s="4">
        <v>4020984</v>
      </c>
      <c r="Q28" s="4">
        <v>4165775</v>
      </c>
      <c r="R28" s="4">
        <v>4698872</v>
      </c>
      <c r="S28" s="4">
        <v>5154543</v>
      </c>
      <c r="T28" s="4">
        <v>5526600</v>
      </c>
      <c r="U28" s="4">
        <v>6020284</v>
      </c>
      <c r="V28" s="4">
        <v>6221252</v>
      </c>
      <c r="W28" s="4">
        <v>6500210</v>
      </c>
      <c r="X28" s="4">
        <v>6902500</v>
      </c>
      <c r="Y28" s="4">
        <v>7364500</v>
      </c>
    </row>
    <row r="29" spans="1:25" ht="49.95" customHeight="1" x14ac:dyDescent="0.3">
      <c r="A29" s="6" t="s">
        <v>70</v>
      </c>
      <c r="B29" s="7" t="s">
        <v>71</v>
      </c>
      <c r="C29" s="8">
        <v>20349565.34</v>
      </c>
      <c r="D29" s="8">
        <v>11733165.68</v>
      </c>
      <c r="E29" s="8">
        <v>42751050</v>
      </c>
      <c r="F29" s="8">
        <v>36618822.890000001</v>
      </c>
      <c r="G29" s="8">
        <v>16550602</v>
      </c>
      <c r="H29" s="9">
        <v>22965189</v>
      </c>
      <c r="I29" s="8">
        <v>3901826.32</v>
      </c>
      <c r="J29" s="10">
        <f>IF($H29=0,0,$I29/$H29)</f>
        <v>0.16990177263509565</v>
      </c>
      <c r="K29" s="9">
        <v>6871942</v>
      </c>
      <c r="L29" s="9">
        <v>1802628</v>
      </c>
      <c r="M29" s="9">
        <v>2219464</v>
      </c>
      <c r="N29" s="9">
        <v>2877114</v>
      </c>
      <c r="O29" s="9">
        <v>3358636</v>
      </c>
      <c r="P29" s="9">
        <v>4020984</v>
      </c>
      <c r="Q29" s="9">
        <v>4165775</v>
      </c>
      <c r="R29" s="9">
        <v>4698872</v>
      </c>
      <c r="S29" s="9">
        <v>5154543</v>
      </c>
      <c r="T29" s="9">
        <v>5526600</v>
      </c>
      <c r="U29" s="9">
        <v>6020284</v>
      </c>
      <c r="V29" s="9">
        <v>6221252</v>
      </c>
      <c r="W29" s="9">
        <v>6500210</v>
      </c>
      <c r="X29" s="9">
        <v>6902500</v>
      </c>
      <c r="Y29" s="9">
        <v>7364500</v>
      </c>
    </row>
    <row r="30" spans="1:25" ht="49.95" customHeight="1" x14ac:dyDescent="0.3">
      <c r="A30" s="6" t="s">
        <v>72</v>
      </c>
      <c r="B30" s="7" t="s">
        <v>73</v>
      </c>
      <c r="C30" s="8">
        <v>799782.19</v>
      </c>
      <c r="D30" s="8">
        <v>7851</v>
      </c>
      <c r="E30" s="8">
        <v>1011435</v>
      </c>
      <c r="F30" s="8">
        <v>991434.23</v>
      </c>
      <c r="G30" s="8">
        <v>2000000</v>
      </c>
      <c r="H30" s="9">
        <v>2943349</v>
      </c>
      <c r="I30" s="8">
        <v>793348.57</v>
      </c>
      <c r="J30" s="10">
        <f>IF($H30=0,0,$I30/$H30)</f>
        <v>0.26953941581511398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</row>
    <row r="31" spans="1:25" hidden="1" x14ac:dyDescent="0.3">
      <c r="A31" s="6" t="s">
        <v>74</v>
      </c>
      <c r="B31" s="7" t="s">
        <v>48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9">
        <v>0</v>
      </c>
      <c r="I31" s="8">
        <v>0</v>
      </c>
      <c r="J31" s="10"/>
      <c r="K31" s="9">
        <v>576460</v>
      </c>
      <c r="L31" s="9">
        <v>1600360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</row>
    <row r="32" spans="1:25" ht="17.7" customHeight="1" x14ac:dyDescent="0.3">
      <c r="A32" s="2" t="s">
        <v>75</v>
      </c>
      <c r="B32" s="3" t="s">
        <v>76</v>
      </c>
      <c r="C32" s="4">
        <v>-6374658.0599999996</v>
      </c>
      <c r="D32" s="4">
        <v>-197242.28</v>
      </c>
      <c r="E32" s="4">
        <v>-8342863</v>
      </c>
      <c r="F32" s="4">
        <v>-2648897.5299999998</v>
      </c>
      <c r="G32" s="4">
        <v>1013000</v>
      </c>
      <c r="H32" s="4">
        <v>-11072519</v>
      </c>
      <c r="I32" s="4">
        <v>2291687.7000000002</v>
      </c>
      <c r="J32" s="5"/>
      <c r="K32" s="4">
        <v>520000</v>
      </c>
      <c r="L32" s="4">
        <v>540000</v>
      </c>
      <c r="M32" s="4">
        <v>2540000</v>
      </c>
      <c r="N32" s="4">
        <v>2600000</v>
      </c>
      <c r="O32" s="4">
        <v>2730000</v>
      </c>
      <c r="P32" s="4">
        <v>2720000</v>
      </c>
      <c r="Q32" s="4">
        <v>3220000</v>
      </c>
      <c r="R32" s="4">
        <v>3320000</v>
      </c>
      <c r="S32" s="4">
        <v>3420000</v>
      </c>
      <c r="T32" s="4">
        <v>3520000</v>
      </c>
      <c r="U32" s="4">
        <v>3520000</v>
      </c>
      <c r="V32" s="4">
        <v>3720000</v>
      </c>
      <c r="W32" s="4">
        <v>3750000</v>
      </c>
      <c r="X32" s="4">
        <v>3800000</v>
      </c>
      <c r="Y32" s="4">
        <v>3800000</v>
      </c>
    </row>
    <row r="33" spans="1:25" ht="33.9" customHeight="1" x14ac:dyDescent="0.3">
      <c r="A33" s="6" t="s">
        <v>77</v>
      </c>
      <c r="B33" s="7" t="s">
        <v>78</v>
      </c>
      <c r="C33" s="11">
        <v>0</v>
      </c>
      <c r="D33" s="11">
        <v>0</v>
      </c>
      <c r="E33" s="11">
        <v>0</v>
      </c>
      <c r="F33" s="11">
        <v>0</v>
      </c>
      <c r="G33" s="11">
        <v>1013000</v>
      </c>
      <c r="H33" s="11">
        <v>0</v>
      </c>
      <c r="I33" s="11">
        <v>513000</v>
      </c>
      <c r="J33" s="10"/>
      <c r="K33" s="11">
        <v>520000</v>
      </c>
      <c r="L33" s="11">
        <v>540000</v>
      </c>
      <c r="M33" s="11">
        <v>2540000</v>
      </c>
      <c r="N33" s="11">
        <v>2600000</v>
      </c>
      <c r="O33" s="11">
        <v>2730000</v>
      </c>
      <c r="P33" s="11">
        <v>2720000</v>
      </c>
      <c r="Q33" s="11">
        <v>3220000</v>
      </c>
      <c r="R33" s="11">
        <v>3320000</v>
      </c>
      <c r="S33" s="11">
        <v>3420000</v>
      </c>
      <c r="T33" s="11">
        <v>3520000</v>
      </c>
      <c r="U33" s="11">
        <v>3520000</v>
      </c>
      <c r="V33" s="11">
        <v>3720000</v>
      </c>
      <c r="W33" s="11">
        <v>3750000</v>
      </c>
      <c r="X33" s="11">
        <v>3800000</v>
      </c>
      <c r="Y33" s="11">
        <v>3800000</v>
      </c>
    </row>
    <row r="34" spans="1:25" ht="49.95" customHeight="1" x14ac:dyDescent="0.3">
      <c r="A34" s="2" t="s">
        <v>79</v>
      </c>
      <c r="B34" s="3" t="s">
        <v>80</v>
      </c>
      <c r="C34" s="4">
        <v>13839019.34</v>
      </c>
      <c r="D34" s="4">
        <v>6423958.4400000004</v>
      </c>
      <c r="E34" s="4">
        <v>28076015</v>
      </c>
      <c r="F34" s="4">
        <v>27312444</v>
      </c>
      <c r="G34" s="4">
        <v>0</v>
      </c>
      <c r="H34" s="4">
        <v>15085519</v>
      </c>
      <c r="I34" s="4">
        <v>9002113.9499999993</v>
      </c>
      <c r="J34" s="5">
        <f t="shared" ref="J34:J60" si="2">IF($H34=0,0,$I34/$H34)</f>
        <v>0.59673876318076957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 ht="17.7" customHeight="1" x14ac:dyDescent="0.3">
      <c r="A35" s="2" t="s">
        <v>81</v>
      </c>
      <c r="B35" s="3" t="s">
        <v>82</v>
      </c>
      <c r="C35" s="4">
        <v>8500000</v>
      </c>
      <c r="D35" s="4">
        <v>0</v>
      </c>
      <c r="E35" s="4">
        <v>25233000</v>
      </c>
      <c r="F35" s="4">
        <v>25233000</v>
      </c>
      <c r="G35" s="4">
        <v>0</v>
      </c>
      <c r="H35" s="4">
        <v>13000000</v>
      </c>
      <c r="I35" s="4">
        <v>0</v>
      </c>
      <c r="J35" s="5">
        <f t="shared" si="2"/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 ht="17.7" customHeight="1" x14ac:dyDescent="0.3">
      <c r="A36" s="6" t="s">
        <v>83</v>
      </c>
      <c r="B36" s="7" t="s">
        <v>84</v>
      </c>
      <c r="C36" s="11">
        <v>1035638.72</v>
      </c>
      <c r="D36" s="11">
        <v>0</v>
      </c>
      <c r="E36" s="11">
        <v>5499848</v>
      </c>
      <c r="F36" s="11">
        <v>569453.53</v>
      </c>
      <c r="G36" s="11">
        <v>0</v>
      </c>
      <c r="H36" s="11">
        <v>8987000</v>
      </c>
      <c r="I36" s="11">
        <v>0</v>
      </c>
      <c r="J36" s="10">
        <f t="shared" si="2"/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</row>
    <row r="37" spans="1:25" ht="49.95" customHeight="1" x14ac:dyDescent="0.3">
      <c r="A37" s="2" t="s">
        <v>85</v>
      </c>
      <c r="B37" s="3" t="s">
        <v>86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3">
        <v>2085519</v>
      </c>
      <c r="I37" s="12">
        <v>4658828.22</v>
      </c>
      <c r="J37" s="5">
        <f t="shared" si="2"/>
        <v>2.2338939228077037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</row>
    <row r="38" spans="1:25" ht="17.7" customHeight="1" x14ac:dyDescent="0.3">
      <c r="A38" s="6" t="s">
        <v>87</v>
      </c>
      <c r="B38" s="7" t="s">
        <v>84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9">
        <v>2085519</v>
      </c>
      <c r="I38" s="8">
        <v>0</v>
      </c>
      <c r="J38" s="10">
        <f t="shared" si="2"/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</row>
    <row r="39" spans="1:25" ht="33.9" customHeight="1" x14ac:dyDescent="0.3">
      <c r="A39" s="6" t="s">
        <v>88</v>
      </c>
      <c r="B39" s="7" t="s">
        <v>89</v>
      </c>
      <c r="C39" s="8">
        <v>5339019.34</v>
      </c>
      <c r="D39" s="8">
        <v>6423958.4400000004</v>
      </c>
      <c r="E39" s="8">
        <v>2843015</v>
      </c>
      <c r="F39" s="8">
        <v>2079444</v>
      </c>
      <c r="G39" s="8">
        <v>0</v>
      </c>
      <c r="H39" s="9">
        <v>0</v>
      </c>
      <c r="I39" s="8">
        <v>4343285.7300000004</v>
      </c>
      <c r="J39" s="10">
        <f t="shared" si="2"/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</row>
    <row r="40" spans="1:25" ht="17.7" customHeight="1" x14ac:dyDescent="0.3">
      <c r="A40" s="6" t="s">
        <v>90</v>
      </c>
      <c r="B40" s="7" t="s">
        <v>84</v>
      </c>
      <c r="C40" s="8">
        <v>5339019.34</v>
      </c>
      <c r="D40" s="8">
        <v>197242.28</v>
      </c>
      <c r="E40" s="8">
        <v>2843015</v>
      </c>
      <c r="F40" s="8">
        <v>2079444</v>
      </c>
      <c r="G40" s="8">
        <v>0</v>
      </c>
      <c r="H40" s="9">
        <v>0</v>
      </c>
      <c r="I40" s="8">
        <v>0</v>
      </c>
      <c r="J40" s="10">
        <f t="shared" si="2"/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</row>
    <row r="41" spans="1:25" ht="17.7" customHeight="1" x14ac:dyDescent="0.3">
      <c r="A41" s="6" t="s">
        <v>91</v>
      </c>
      <c r="B41" s="7" t="s">
        <v>92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9">
        <v>0</v>
      </c>
      <c r="I41" s="8">
        <v>0</v>
      </c>
      <c r="J41" s="10">
        <f t="shared" si="2"/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</row>
    <row r="42" spans="1:25" ht="17.7" customHeight="1" x14ac:dyDescent="0.3">
      <c r="A42" s="6" t="s">
        <v>93</v>
      </c>
      <c r="B42" s="7" t="s">
        <v>84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9">
        <v>0</v>
      </c>
      <c r="I42" s="8">
        <v>0</v>
      </c>
      <c r="J42" s="10">
        <f t="shared" si="2"/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</row>
    <row r="43" spans="1:25" ht="17.7" customHeight="1" x14ac:dyDescent="0.3">
      <c r="A43" s="2" t="s">
        <v>94</v>
      </c>
      <c r="B43" s="3" t="s">
        <v>95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3">
        <v>0</v>
      </c>
      <c r="I43" s="12">
        <v>0</v>
      </c>
      <c r="J43" s="5">
        <f t="shared" si="2"/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</row>
    <row r="44" spans="1:25" ht="17.7" customHeight="1" x14ac:dyDescent="0.3">
      <c r="A44" s="6" t="s">
        <v>96</v>
      </c>
      <c r="B44" s="7" t="s">
        <v>84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9">
        <v>0</v>
      </c>
      <c r="I44" s="8">
        <v>0</v>
      </c>
      <c r="J44" s="10">
        <f t="shared" si="2"/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</row>
    <row r="45" spans="1:25" ht="49.95" customHeight="1" x14ac:dyDescent="0.3">
      <c r="A45" s="2" t="s">
        <v>97</v>
      </c>
      <c r="B45" s="3" t="s">
        <v>98</v>
      </c>
      <c r="C45" s="4">
        <v>800000</v>
      </c>
      <c r="D45" s="4">
        <v>20000</v>
      </c>
      <c r="E45" s="4">
        <v>19733152</v>
      </c>
      <c r="F45" s="4">
        <v>19733152</v>
      </c>
      <c r="G45" s="4">
        <v>1013000</v>
      </c>
      <c r="H45" s="4">
        <v>4013000</v>
      </c>
      <c r="I45" s="4">
        <v>513000</v>
      </c>
      <c r="J45" s="5">
        <f t="shared" si="2"/>
        <v>0.12783453775230502</v>
      </c>
      <c r="K45" s="4">
        <v>520000</v>
      </c>
      <c r="L45" s="4">
        <v>540000</v>
      </c>
      <c r="M45" s="4">
        <v>2540000</v>
      </c>
      <c r="N45" s="4">
        <v>2600000</v>
      </c>
      <c r="O45" s="4">
        <v>2730000</v>
      </c>
      <c r="P45" s="4">
        <v>2720000</v>
      </c>
      <c r="Q45" s="4">
        <v>3220000</v>
      </c>
      <c r="R45" s="4">
        <v>3320000</v>
      </c>
      <c r="S45" s="4">
        <v>3420000</v>
      </c>
      <c r="T45" s="4">
        <v>3520000</v>
      </c>
      <c r="U45" s="4">
        <v>3520000</v>
      </c>
      <c r="V45" s="4">
        <v>3720000</v>
      </c>
      <c r="W45" s="4">
        <v>3750000</v>
      </c>
      <c r="X45" s="4">
        <v>3800000</v>
      </c>
      <c r="Y45" s="4">
        <v>3800000</v>
      </c>
    </row>
    <row r="46" spans="1:25" ht="49.95" customHeight="1" x14ac:dyDescent="0.3">
      <c r="A46" s="2" t="s">
        <v>99</v>
      </c>
      <c r="B46" s="3" t="s">
        <v>100</v>
      </c>
      <c r="C46" s="4">
        <v>800000</v>
      </c>
      <c r="D46" s="4">
        <v>20000</v>
      </c>
      <c r="E46" s="4">
        <v>19733152</v>
      </c>
      <c r="F46" s="4">
        <v>19733152</v>
      </c>
      <c r="G46" s="4">
        <v>1013000</v>
      </c>
      <c r="H46" s="4">
        <v>4013000</v>
      </c>
      <c r="I46" s="4">
        <v>513000</v>
      </c>
      <c r="J46" s="5">
        <f t="shared" si="2"/>
        <v>0.12783453775230502</v>
      </c>
      <c r="K46" s="4">
        <v>520000</v>
      </c>
      <c r="L46" s="4">
        <v>540000</v>
      </c>
      <c r="M46" s="4">
        <v>2540000</v>
      </c>
      <c r="N46" s="4">
        <v>2600000</v>
      </c>
      <c r="O46" s="4">
        <v>2730000</v>
      </c>
      <c r="P46" s="4">
        <v>2720000</v>
      </c>
      <c r="Q46" s="4">
        <v>3220000</v>
      </c>
      <c r="R46" s="4">
        <v>3320000</v>
      </c>
      <c r="S46" s="4">
        <v>3420000</v>
      </c>
      <c r="T46" s="4">
        <v>3520000</v>
      </c>
      <c r="U46" s="4">
        <v>3520000</v>
      </c>
      <c r="V46" s="4">
        <v>3720000</v>
      </c>
      <c r="W46" s="4">
        <v>3750000</v>
      </c>
      <c r="X46" s="4">
        <v>3800000</v>
      </c>
      <c r="Y46" s="4">
        <v>3800000</v>
      </c>
    </row>
    <row r="47" spans="1:25" ht="33.9" customHeight="1" x14ac:dyDescent="0.3">
      <c r="A47" s="6" t="s">
        <v>101</v>
      </c>
      <c r="B47" s="7" t="s">
        <v>102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0">
        <f t="shared" si="2"/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</row>
    <row r="48" spans="1:25" ht="33.9" customHeight="1" x14ac:dyDescent="0.3">
      <c r="A48" s="6" t="s">
        <v>103</v>
      </c>
      <c r="B48" s="7" t="s">
        <v>104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0">
        <f t="shared" si="2"/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</row>
    <row r="49" spans="1:25" ht="33.9" customHeight="1" x14ac:dyDescent="0.3">
      <c r="A49" s="6" t="s">
        <v>105</v>
      </c>
      <c r="B49" s="7" t="s">
        <v>106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0">
        <f t="shared" si="2"/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</row>
    <row r="50" spans="1:25" ht="33.9" customHeight="1" x14ac:dyDescent="0.3">
      <c r="A50" s="6" t="s">
        <v>107</v>
      </c>
      <c r="B50" s="7" t="s">
        <v>108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0">
        <f t="shared" si="2"/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</row>
    <row r="51" spans="1:25" ht="17.7" customHeight="1" x14ac:dyDescent="0.3">
      <c r="A51" s="6" t="s">
        <v>109</v>
      </c>
      <c r="B51" s="7" t="s">
        <v>110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0">
        <f t="shared" si="2"/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</row>
    <row r="52" spans="1:25" ht="33.9" customHeight="1" x14ac:dyDescent="0.3">
      <c r="A52" s="6" t="s">
        <v>111</v>
      </c>
      <c r="B52" s="7" t="s">
        <v>112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0">
        <f t="shared" si="2"/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</row>
    <row r="53" spans="1:25" ht="17.7" customHeight="1" x14ac:dyDescent="0.3">
      <c r="A53" s="6" t="s">
        <v>113</v>
      </c>
      <c r="B53" s="7" t="s">
        <v>114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0">
        <f t="shared" si="2"/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</row>
    <row r="54" spans="1:25" ht="17.7" customHeight="1" x14ac:dyDescent="0.3">
      <c r="A54" s="2" t="s">
        <v>115</v>
      </c>
      <c r="B54" s="3" t="s">
        <v>116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3">
        <v>0</v>
      </c>
      <c r="I54" s="12">
        <v>0</v>
      </c>
      <c r="J54" s="5">
        <f t="shared" si="2"/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</row>
    <row r="55" spans="1:25" ht="49.95" customHeight="1" x14ac:dyDescent="0.3">
      <c r="A55" s="2" t="s">
        <v>117</v>
      </c>
      <c r="B55" s="3" t="s">
        <v>118</v>
      </c>
      <c r="C55" s="4">
        <v>29253153</v>
      </c>
      <c r="D55" s="4">
        <v>29233152</v>
      </c>
      <c r="E55" s="4">
        <v>34733000</v>
      </c>
      <c r="F55" s="4">
        <v>34733000</v>
      </c>
      <c r="G55" s="4">
        <v>33720000</v>
      </c>
      <c r="H55" s="4">
        <v>43720000</v>
      </c>
      <c r="I55" s="4">
        <v>36053333.399999999</v>
      </c>
      <c r="J55" s="5">
        <f t="shared" si="2"/>
        <v>0.82464166056724608</v>
      </c>
      <c r="K55" s="4">
        <v>43200000</v>
      </c>
      <c r="L55" s="4">
        <v>42660000</v>
      </c>
      <c r="M55" s="4">
        <v>40120000</v>
      </c>
      <c r="N55" s="4">
        <v>37520000</v>
      </c>
      <c r="O55" s="4">
        <v>34790000</v>
      </c>
      <c r="P55" s="4">
        <v>32070000</v>
      </c>
      <c r="Q55" s="4">
        <v>28850000</v>
      </c>
      <c r="R55" s="4">
        <v>25530000</v>
      </c>
      <c r="S55" s="4">
        <v>22110000</v>
      </c>
      <c r="T55" s="4">
        <v>18590000</v>
      </c>
      <c r="U55" s="4">
        <v>15070000</v>
      </c>
      <c r="V55" s="4">
        <v>11350000</v>
      </c>
      <c r="W55" s="4">
        <v>7600000</v>
      </c>
      <c r="X55" s="4">
        <v>3800000</v>
      </c>
      <c r="Y55" s="4">
        <v>0</v>
      </c>
    </row>
    <row r="56" spans="1:25" ht="33.9" customHeight="1" x14ac:dyDescent="0.3">
      <c r="A56" s="6" t="s">
        <v>119</v>
      </c>
      <c r="B56" s="7" t="s">
        <v>120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9">
        <v>0</v>
      </c>
      <c r="I56" s="8">
        <v>0</v>
      </c>
      <c r="J56" s="10">
        <f t="shared" si="2"/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</row>
    <row r="57" spans="1:25" ht="33.9" customHeight="1" x14ac:dyDescent="0.3">
      <c r="A57" s="2" t="s">
        <v>121</v>
      </c>
      <c r="B57" s="3" t="s">
        <v>122</v>
      </c>
      <c r="C57" s="36" t="s">
        <v>123</v>
      </c>
      <c r="D57" s="36" t="s">
        <v>123</v>
      </c>
      <c r="E57" s="36" t="s">
        <v>123</v>
      </c>
      <c r="F57" s="36" t="s">
        <v>123</v>
      </c>
      <c r="G57" s="36" t="s">
        <v>123</v>
      </c>
      <c r="H57" s="36" t="s">
        <v>123</v>
      </c>
      <c r="I57" s="36" t="s">
        <v>123</v>
      </c>
      <c r="J57" s="37" t="e">
        <f t="shared" si="2"/>
        <v>#VALUE!</v>
      </c>
      <c r="K57" s="36" t="s">
        <v>123</v>
      </c>
      <c r="L57" s="36" t="s">
        <v>123</v>
      </c>
      <c r="M57" s="36" t="s">
        <v>123</v>
      </c>
      <c r="N57" s="36" t="s">
        <v>123</v>
      </c>
      <c r="O57" s="36" t="s">
        <v>123</v>
      </c>
      <c r="P57" s="36" t="s">
        <v>123</v>
      </c>
      <c r="Q57" s="36" t="s">
        <v>123</v>
      </c>
      <c r="R57" s="36" t="s">
        <v>123</v>
      </c>
      <c r="S57" s="36" t="s">
        <v>123</v>
      </c>
      <c r="T57" s="36" t="s">
        <v>123</v>
      </c>
      <c r="U57" s="36" t="s">
        <v>123</v>
      </c>
      <c r="V57" s="36" t="s">
        <v>123</v>
      </c>
      <c r="W57" s="36" t="s">
        <v>123</v>
      </c>
      <c r="X57" s="36" t="s">
        <v>123</v>
      </c>
      <c r="Y57" s="36" t="s">
        <v>123</v>
      </c>
    </row>
    <row r="58" spans="1:25" ht="49.95" customHeight="1" x14ac:dyDescent="0.3">
      <c r="A58" s="6" t="s">
        <v>124</v>
      </c>
      <c r="B58" s="7" t="s">
        <v>125</v>
      </c>
      <c r="C58" s="11">
        <v>1978918.21</v>
      </c>
      <c r="D58" s="11">
        <v>6330742.0499999998</v>
      </c>
      <c r="E58" s="11">
        <v>2491117</v>
      </c>
      <c r="F58" s="11">
        <v>5799021.6299999999</v>
      </c>
      <c r="G58" s="11">
        <v>1926329</v>
      </c>
      <c r="H58" s="11">
        <v>318858</v>
      </c>
      <c r="I58" s="11">
        <v>5544882.4900000002</v>
      </c>
      <c r="J58" s="10">
        <f t="shared" si="2"/>
        <v>17.389817693142401</v>
      </c>
      <c r="K58" s="11">
        <v>3060258</v>
      </c>
      <c r="L58" s="11">
        <v>3942988</v>
      </c>
      <c r="M58" s="11">
        <v>4759464</v>
      </c>
      <c r="N58" s="11">
        <v>5477114</v>
      </c>
      <c r="O58" s="11">
        <v>6088636</v>
      </c>
      <c r="P58" s="11">
        <v>6740984</v>
      </c>
      <c r="Q58" s="11">
        <v>7385775</v>
      </c>
      <c r="R58" s="11">
        <v>8018872</v>
      </c>
      <c r="S58" s="11">
        <v>8574543</v>
      </c>
      <c r="T58" s="11">
        <v>9046600</v>
      </c>
      <c r="U58" s="11">
        <v>9540284</v>
      </c>
      <c r="V58" s="11">
        <v>9941252</v>
      </c>
      <c r="W58" s="11">
        <v>10250210</v>
      </c>
      <c r="X58" s="11">
        <v>10702500</v>
      </c>
      <c r="Y58" s="11">
        <v>11164500</v>
      </c>
    </row>
    <row r="59" spans="1:25" ht="49.95" customHeight="1" x14ac:dyDescent="0.3">
      <c r="A59" s="6" t="s">
        <v>126</v>
      </c>
      <c r="B59" s="7" t="s">
        <v>127</v>
      </c>
      <c r="C59" s="11">
        <v>7317937.5499999998</v>
      </c>
      <c r="D59" s="11">
        <v>12754700.49</v>
      </c>
      <c r="E59" s="11">
        <v>5334132</v>
      </c>
      <c r="F59" s="11">
        <v>7878465.6299999999</v>
      </c>
      <c r="G59" s="11">
        <v>1926329</v>
      </c>
      <c r="H59" s="11">
        <v>2404377</v>
      </c>
      <c r="I59" s="11">
        <v>14546996.439999999</v>
      </c>
      <c r="J59" s="10">
        <f t="shared" si="2"/>
        <v>6.0502144380852085</v>
      </c>
      <c r="K59" s="11">
        <v>3060258</v>
      </c>
      <c r="L59" s="11">
        <v>3942988</v>
      </c>
      <c r="M59" s="11">
        <v>4759464</v>
      </c>
      <c r="N59" s="11">
        <v>5477114</v>
      </c>
      <c r="O59" s="11">
        <v>6088636</v>
      </c>
      <c r="P59" s="11">
        <v>6740984</v>
      </c>
      <c r="Q59" s="11">
        <v>7385775</v>
      </c>
      <c r="R59" s="11">
        <v>8018872</v>
      </c>
      <c r="S59" s="11">
        <v>8574543</v>
      </c>
      <c r="T59" s="11">
        <v>9046600</v>
      </c>
      <c r="U59" s="11">
        <v>9540284</v>
      </c>
      <c r="V59" s="11">
        <v>9941252</v>
      </c>
      <c r="W59" s="11">
        <v>10250210</v>
      </c>
      <c r="X59" s="11">
        <v>10702500</v>
      </c>
      <c r="Y59" s="11">
        <v>11164500</v>
      </c>
    </row>
    <row r="60" spans="1:25" ht="17.7" customHeight="1" x14ac:dyDescent="0.3">
      <c r="A60" s="2" t="s">
        <v>128</v>
      </c>
      <c r="B60" s="3" t="s">
        <v>129</v>
      </c>
      <c r="C60" s="36" t="s">
        <v>123</v>
      </c>
      <c r="D60" s="36" t="s">
        <v>123</v>
      </c>
      <c r="E60" s="36" t="s">
        <v>123</v>
      </c>
      <c r="F60" s="36" t="s">
        <v>123</v>
      </c>
      <c r="G60" s="36" t="s">
        <v>123</v>
      </c>
      <c r="H60" s="36" t="s">
        <v>123</v>
      </c>
      <c r="I60" s="36" t="s">
        <v>123</v>
      </c>
      <c r="J60" s="37" t="e">
        <f t="shared" si="2"/>
        <v>#VALUE!</v>
      </c>
      <c r="K60" s="36" t="s">
        <v>123</v>
      </c>
      <c r="L60" s="36" t="s">
        <v>123</v>
      </c>
      <c r="M60" s="36" t="s">
        <v>123</v>
      </c>
      <c r="N60" s="36" t="s">
        <v>123</v>
      </c>
      <c r="O60" s="36" t="s">
        <v>123</v>
      </c>
      <c r="P60" s="36" t="s">
        <v>123</v>
      </c>
      <c r="Q60" s="36" t="s">
        <v>123</v>
      </c>
      <c r="R60" s="36" t="s">
        <v>123</v>
      </c>
      <c r="S60" s="36" t="s">
        <v>123</v>
      </c>
      <c r="T60" s="36" t="s">
        <v>123</v>
      </c>
      <c r="U60" s="36" t="s">
        <v>123</v>
      </c>
      <c r="V60" s="36" t="s">
        <v>123</v>
      </c>
      <c r="W60" s="36" t="s">
        <v>123</v>
      </c>
      <c r="X60" s="36" t="s">
        <v>123</v>
      </c>
      <c r="Y60" s="36" t="s">
        <v>123</v>
      </c>
    </row>
    <row r="61" spans="1:25" ht="82.05" customHeight="1" x14ac:dyDescent="0.3">
      <c r="A61" s="14" t="s">
        <v>130</v>
      </c>
      <c r="B61" s="15" t="s">
        <v>131</v>
      </c>
      <c r="C61" s="16">
        <v>2.52E-2</v>
      </c>
      <c r="D61" s="16">
        <v>1.6500000000000001E-2</v>
      </c>
      <c r="E61" s="16">
        <v>0.32300000000000001</v>
      </c>
      <c r="F61" s="16">
        <v>0.31509999999999999</v>
      </c>
      <c r="G61" s="16">
        <v>2.98E-2</v>
      </c>
      <c r="H61" s="16">
        <v>7.2900000000000006E-2</v>
      </c>
      <c r="I61" s="16">
        <v>2.6700000000000002E-2</v>
      </c>
      <c r="J61" s="10"/>
      <c r="K61" s="16">
        <v>2.9000000000000001E-2</v>
      </c>
      <c r="L61" s="16">
        <v>2.7699999999999999E-2</v>
      </c>
      <c r="M61" s="16">
        <v>5.4300000000000001E-2</v>
      </c>
      <c r="N61" s="16">
        <v>5.2400000000000002E-2</v>
      </c>
      <c r="O61" s="16">
        <v>5.1499999999999997E-2</v>
      </c>
      <c r="P61" s="16">
        <v>4.8500000000000001E-2</v>
      </c>
      <c r="Q61" s="16">
        <v>5.21E-2</v>
      </c>
      <c r="R61" s="16">
        <v>5.0599999999999999E-2</v>
      </c>
      <c r="S61" s="16">
        <v>4.9099999999999998E-2</v>
      </c>
      <c r="T61" s="16">
        <v>4.7699999999999999E-2</v>
      </c>
      <c r="U61" s="16">
        <v>4.5100000000000001E-2</v>
      </c>
      <c r="V61" s="16">
        <v>4.48E-2</v>
      </c>
      <c r="W61" s="16">
        <v>4.2700000000000002E-2</v>
      </c>
      <c r="X61" s="16">
        <v>4.0599999999999997E-2</v>
      </c>
      <c r="Y61" s="16">
        <v>3.7999999999999999E-2</v>
      </c>
    </row>
    <row r="62" spans="1:25" ht="49.95" customHeight="1" x14ac:dyDescent="0.3">
      <c r="A62" s="14" t="s">
        <v>132</v>
      </c>
      <c r="B62" s="15" t="s">
        <v>133</v>
      </c>
      <c r="C62" s="16">
        <v>5.7200000000000001E-2</v>
      </c>
      <c r="D62" s="16">
        <v>8.2400000000000001E-2</v>
      </c>
      <c r="E62" s="16">
        <v>7.4899999999999994E-2</v>
      </c>
      <c r="F62" s="16">
        <v>9.1800000000000007E-2</v>
      </c>
      <c r="G62" s="16">
        <v>5.6500000000000002E-2</v>
      </c>
      <c r="H62" s="16">
        <v>6.2799999999999995E-2</v>
      </c>
      <c r="I62" s="16">
        <v>0.16120000000000001</v>
      </c>
      <c r="J62" s="10"/>
      <c r="K62" s="16">
        <v>8.09E-2</v>
      </c>
      <c r="L62" s="16">
        <v>7.6399999999999996E-2</v>
      </c>
      <c r="M62" s="16">
        <v>8.5000000000000006E-2</v>
      </c>
      <c r="N62" s="16">
        <v>9.0999999999999998E-2</v>
      </c>
      <c r="O62" s="16">
        <v>9.5299999999999996E-2</v>
      </c>
      <c r="P62" s="16">
        <v>9.9299999999999999E-2</v>
      </c>
      <c r="Q62" s="16">
        <v>0.1032</v>
      </c>
      <c r="R62" s="16">
        <v>0.1067</v>
      </c>
      <c r="S62" s="16">
        <v>0.109</v>
      </c>
      <c r="T62" s="16">
        <v>0.11020000000000001</v>
      </c>
      <c r="U62" s="16">
        <v>0.1114</v>
      </c>
      <c r="V62" s="16">
        <v>0.1115</v>
      </c>
      <c r="W62" s="16">
        <v>0.11070000000000001</v>
      </c>
      <c r="X62" s="16">
        <v>0.1105</v>
      </c>
      <c r="Y62" s="16">
        <v>0.1104</v>
      </c>
    </row>
    <row r="63" spans="1:25" ht="40.799999999999997" hidden="1" x14ac:dyDescent="0.3">
      <c r="A63" s="14" t="s">
        <v>134</v>
      </c>
      <c r="B63" s="15" t="s">
        <v>135</v>
      </c>
      <c r="C63" s="16">
        <v>5.8799999999999998E-2</v>
      </c>
      <c r="D63" s="16">
        <v>8.6800000000000002E-2</v>
      </c>
      <c r="E63" s="16">
        <v>0.11</v>
      </c>
      <c r="F63" s="16">
        <v>9.4399999999999998E-2</v>
      </c>
      <c r="G63" s="16">
        <v>0.1288</v>
      </c>
      <c r="H63" s="16">
        <v>6.5699999999999995E-2</v>
      </c>
      <c r="I63" s="16">
        <v>0.16189999999999999</v>
      </c>
      <c r="J63" s="10"/>
      <c r="K63" s="16">
        <v>8.09E-2</v>
      </c>
      <c r="L63" s="16">
        <v>7.6399999999999996E-2</v>
      </c>
      <c r="M63" s="16">
        <v>8.5000000000000006E-2</v>
      </c>
      <c r="N63" s="16">
        <v>9.0999999999999998E-2</v>
      </c>
      <c r="O63" s="16">
        <v>9.5299999999999996E-2</v>
      </c>
      <c r="P63" s="16">
        <v>9.9299999999999999E-2</v>
      </c>
      <c r="Q63" s="16">
        <v>0.1032</v>
      </c>
      <c r="R63" s="16">
        <v>0.1067</v>
      </c>
      <c r="S63" s="16">
        <v>0.109</v>
      </c>
      <c r="T63" s="16">
        <v>0.11020000000000001</v>
      </c>
      <c r="U63" s="16">
        <v>0.1114</v>
      </c>
      <c r="V63" s="16">
        <v>0.1115</v>
      </c>
      <c r="W63" s="16">
        <v>0.11070000000000001</v>
      </c>
      <c r="X63" s="16">
        <v>0.1105</v>
      </c>
      <c r="Y63" s="16">
        <v>0.1104</v>
      </c>
    </row>
    <row r="64" spans="1:25" ht="98.25" customHeight="1" x14ac:dyDescent="0.3">
      <c r="A64" s="14" t="s">
        <v>136</v>
      </c>
      <c r="B64" s="15" t="s">
        <v>137</v>
      </c>
      <c r="C64" s="16">
        <v>0.15</v>
      </c>
      <c r="D64" s="16">
        <v>0.15</v>
      </c>
      <c r="E64" s="16">
        <v>0.15</v>
      </c>
      <c r="F64" s="16">
        <v>0.15</v>
      </c>
      <c r="G64" s="16">
        <v>7.0900000000000005E-2</v>
      </c>
      <c r="H64" s="16">
        <v>8.5199999999999998E-2</v>
      </c>
      <c r="I64" s="16">
        <v>8.5199999999999998E-2</v>
      </c>
      <c r="J64" s="10"/>
      <c r="K64" s="16">
        <v>8.7499999999999994E-2</v>
      </c>
      <c r="L64" s="16">
        <v>8.5500000000000007E-2</v>
      </c>
      <c r="M64" s="16">
        <v>7.4300000000000005E-2</v>
      </c>
      <c r="N64" s="16">
        <v>8.0799999999999997E-2</v>
      </c>
      <c r="O64" s="16">
        <v>8.4099999999999994E-2</v>
      </c>
      <c r="P64" s="16">
        <v>8.09E-2</v>
      </c>
      <c r="Q64" s="16">
        <v>8.4400000000000003E-2</v>
      </c>
      <c r="R64" s="16">
        <v>9.0200000000000002E-2</v>
      </c>
      <c r="S64" s="16">
        <v>9.3799999999999994E-2</v>
      </c>
      <c r="T64" s="16">
        <v>9.8500000000000004E-2</v>
      </c>
      <c r="U64" s="16">
        <v>0.1021</v>
      </c>
      <c r="V64" s="16">
        <v>0.105</v>
      </c>
      <c r="W64" s="16">
        <v>0.10730000000000001</v>
      </c>
      <c r="X64" s="16">
        <v>0.109</v>
      </c>
      <c r="Y64" s="16">
        <v>0.11</v>
      </c>
    </row>
    <row r="65" spans="1:25" ht="98.25" customHeight="1" x14ac:dyDescent="0.3">
      <c r="A65" s="14" t="s">
        <v>138</v>
      </c>
      <c r="B65" s="15" t="s">
        <v>139</v>
      </c>
      <c r="C65" s="16">
        <v>0.15</v>
      </c>
      <c r="D65" s="16">
        <v>0.15</v>
      </c>
      <c r="E65" s="16">
        <v>0.15</v>
      </c>
      <c r="F65" s="16">
        <v>0.15</v>
      </c>
      <c r="G65" s="16">
        <v>6.8199999999999997E-2</v>
      </c>
      <c r="H65" s="16">
        <v>0.08</v>
      </c>
      <c r="I65" s="16">
        <v>0.08</v>
      </c>
      <c r="J65" s="10"/>
      <c r="K65" s="16">
        <v>8.2299999999999998E-2</v>
      </c>
      <c r="L65" s="16">
        <v>8.0299999999999996E-2</v>
      </c>
      <c r="M65" s="16">
        <v>7.4300000000000005E-2</v>
      </c>
      <c r="N65" s="16">
        <v>8.0799999999999997E-2</v>
      </c>
      <c r="O65" s="16">
        <v>8.4099999999999994E-2</v>
      </c>
      <c r="P65" s="16">
        <v>8.3299999999999999E-2</v>
      </c>
      <c r="Q65" s="16">
        <v>8.4400000000000003E-2</v>
      </c>
      <c r="R65" s="16">
        <v>9.0200000000000002E-2</v>
      </c>
      <c r="S65" s="16">
        <v>9.3799999999999994E-2</v>
      </c>
      <c r="T65" s="16">
        <v>9.8500000000000004E-2</v>
      </c>
      <c r="U65" s="16">
        <v>0.1021</v>
      </c>
      <c r="V65" s="16">
        <v>0.105</v>
      </c>
      <c r="W65" s="16">
        <v>0.10730000000000001</v>
      </c>
      <c r="X65" s="16">
        <v>0.109</v>
      </c>
      <c r="Y65" s="16">
        <v>0.11</v>
      </c>
    </row>
    <row r="66" spans="1:25" ht="98.25" customHeight="1" x14ac:dyDescent="0.3">
      <c r="A66" s="2" t="s">
        <v>140</v>
      </c>
      <c r="B66" s="3" t="s">
        <v>141</v>
      </c>
      <c r="C66" s="17">
        <v>0.12479999999999999</v>
      </c>
      <c r="D66" s="17" t="s">
        <v>142</v>
      </c>
      <c r="E66" s="18" t="s">
        <v>143</v>
      </c>
      <c r="F66" s="18" t="s">
        <v>143</v>
      </c>
      <c r="G66" s="17" t="s">
        <v>142</v>
      </c>
      <c r="H66" s="17" t="s">
        <v>142</v>
      </c>
      <c r="I66" s="17" t="s">
        <v>142</v>
      </c>
      <c r="J66" s="19"/>
      <c r="K66" s="17" t="s">
        <v>142</v>
      </c>
      <c r="L66" s="17" t="s">
        <v>142</v>
      </c>
      <c r="M66" s="17" t="s">
        <v>142</v>
      </c>
      <c r="N66" s="17" t="s">
        <v>142</v>
      </c>
      <c r="O66" s="17" t="s">
        <v>142</v>
      </c>
      <c r="P66" s="17" t="s">
        <v>142</v>
      </c>
      <c r="Q66" s="17" t="s">
        <v>142</v>
      </c>
      <c r="R66" s="17" t="s">
        <v>142</v>
      </c>
      <c r="S66" s="17" t="s">
        <v>142</v>
      </c>
      <c r="T66" s="17" t="s">
        <v>142</v>
      </c>
      <c r="U66" s="17" t="s">
        <v>142</v>
      </c>
      <c r="V66" s="17" t="s">
        <v>142</v>
      </c>
      <c r="W66" s="17" t="s">
        <v>142</v>
      </c>
      <c r="X66" s="17" t="s">
        <v>142</v>
      </c>
      <c r="Y66" s="17" t="s">
        <v>142</v>
      </c>
    </row>
    <row r="67" spans="1:25" ht="98.25" customHeight="1" x14ac:dyDescent="0.3">
      <c r="A67" s="6" t="s">
        <v>144</v>
      </c>
      <c r="B67" s="7" t="s">
        <v>145</v>
      </c>
      <c r="C67" s="20">
        <v>0.12479999999999999</v>
      </c>
      <c r="D67" s="20" t="s">
        <v>142</v>
      </c>
      <c r="E67" s="21" t="s">
        <v>143</v>
      </c>
      <c r="F67" s="21" t="s">
        <v>143</v>
      </c>
      <c r="G67" s="20" t="s">
        <v>142</v>
      </c>
      <c r="H67" s="20" t="s">
        <v>142</v>
      </c>
      <c r="I67" s="20" t="s">
        <v>142</v>
      </c>
      <c r="J67" s="22"/>
      <c r="K67" s="20" t="s">
        <v>142</v>
      </c>
      <c r="L67" s="20" t="s">
        <v>142</v>
      </c>
      <c r="M67" s="20" t="s">
        <v>142</v>
      </c>
      <c r="N67" s="20" t="s">
        <v>142</v>
      </c>
      <c r="O67" s="20" t="s">
        <v>142</v>
      </c>
      <c r="P67" s="20" t="s">
        <v>142</v>
      </c>
      <c r="Q67" s="20" t="s">
        <v>142</v>
      </c>
      <c r="R67" s="20" t="s">
        <v>142</v>
      </c>
      <c r="S67" s="20" t="s">
        <v>142</v>
      </c>
      <c r="T67" s="20" t="s">
        <v>142</v>
      </c>
      <c r="U67" s="20" t="s">
        <v>142</v>
      </c>
      <c r="V67" s="20" t="s">
        <v>142</v>
      </c>
      <c r="W67" s="20" t="s">
        <v>142</v>
      </c>
      <c r="X67" s="20" t="s">
        <v>142</v>
      </c>
      <c r="Y67" s="20" t="s">
        <v>142</v>
      </c>
    </row>
    <row r="68" spans="1:25" ht="49.95" customHeight="1" x14ac:dyDescent="0.3">
      <c r="A68" s="2" t="s">
        <v>146</v>
      </c>
      <c r="B68" s="3" t="s">
        <v>147</v>
      </c>
      <c r="C68" s="36" t="s">
        <v>123</v>
      </c>
      <c r="D68" s="36" t="s">
        <v>123</v>
      </c>
      <c r="E68" s="36" t="s">
        <v>123</v>
      </c>
      <c r="F68" s="36" t="s">
        <v>123</v>
      </c>
      <c r="G68" s="36" t="s">
        <v>123</v>
      </c>
      <c r="H68" s="36" t="s">
        <v>123</v>
      </c>
      <c r="I68" s="36" t="s">
        <v>123</v>
      </c>
      <c r="J68" s="37" t="e">
        <f t="shared" ref="J68:J101" si="3">IF($H68=0,0,$I68/$H68)</f>
        <v>#VALUE!</v>
      </c>
      <c r="K68" s="36" t="s">
        <v>123</v>
      </c>
      <c r="L68" s="36" t="s">
        <v>123</v>
      </c>
      <c r="M68" s="36" t="s">
        <v>123</v>
      </c>
      <c r="N68" s="36" t="s">
        <v>123</v>
      </c>
      <c r="O68" s="36" t="s">
        <v>123</v>
      </c>
      <c r="P68" s="36" t="s">
        <v>123</v>
      </c>
      <c r="Q68" s="36" t="s">
        <v>123</v>
      </c>
      <c r="R68" s="36" t="s">
        <v>123</v>
      </c>
      <c r="S68" s="36" t="s">
        <v>123</v>
      </c>
      <c r="T68" s="36" t="s">
        <v>123</v>
      </c>
      <c r="U68" s="36" t="s">
        <v>123</v>
      </c>
      <c r="V68" s="36" t="s">
        <v>123</v>
      </c>
      <c r="W68" s="36" t="s">
        <v>123</v>
      </c>
      <c r="X68" s="36" t="s">
        <v>123</v>
      </c>
      <c r="Y68" s="36" t="s">
        <v>123</v>
      </c>
    </row>
    <row r="69" spans="1:25" ht="49.95" customHeight="1" x14ac:dyDescent="0.3">
      <c r="A69" s="6" t="s">
        <v>148</v>
      </c>
      <c r="B69" s="7" t="s">
        <v>149</v>
      </c>
      <c r="C69" s="8">
        <v>5372973.6500000004</v>
      </c>
      <c r="D69" s="8">
        <v>6437288.9900000002</v>
      </c>
      <c r="E69" s="8">
        <v>2775219</v>
      </c>
      <c r="F69" s="8">
        <v>3004810.24</v>
      </c>
      <c r="G69" s="8">
        <v>3038343</v>
      </c>
      <c r="H69" s="9">
        <v>3410599</v>
      </c>
      <c r="I69" s="8">
        <v>975183.82</v>
      </c>
      <c r="J69" s="10">
        <f t="shared" si="3"/>
        <v>0.28592743386132463</v>
      </c>
      <c r="K69" s="9">
        <v>2032026</v>
      </c>
      <c r="L69" s="9">
        <v>242018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</row>
    <row r="70" spans="1:25" ht="66" customHeight="1" x14ac:dyDescent="0.3">
      <c r="A70" s="6" t="s">
        <v>150</v>
      </c>
      <c r="B70" s="7" t="s">
        <v>151</v>
      </c>
      <c r="C70" s="8">
        <v>5320973.6500000004</v>
      </c>
      <c r="D70" s="8">
        <v>6437288.9900000002</v>
      </c>
      <c r="E70" s="8">
        <v>2775215</v>
      </c>
      <c r="F70" s="8">
        <v>3004810.24</v>
      </c>
      <c r="G70" s="8">
        <v>3038343</v>
      </c>
      <c r="H70" s="9">
        <v>3410599</v>
      </c>
      <c r="I70" s="8">
        <v>975183.82</v>
      </c>
      <c r="J70" s="10">
        <f t="shared" si="3"/>
        <v>0.28592743386132463</v>
      </c>
      <c r="K70" s="9">
        <v>2032026</v>
      </c>
      <c r="L70" s="9">
        <v>242018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</row>
    <row r="71" spans="1:25" ht="49.95" customHeight="1" x14ac:dyDescent="0.3">
      <c r="A71" s="6" t="s">
        <v>152</v>
      </c>
      <c r="B71" s="7" t="s">
        <v>153</v>
      </c>
      <c r="C71" s="8">
        <v>5015084.66</v>
      </c>
      <c r="D71" s="8">
        <v>5887875.21</v>
      </c>
      <c r="E71" s="8">
        <v>2553790</v>
      </c>
      <c r="F71" s="8">
        <v>2779794.79</v>
      </c>
      <c r="G71" s="8">
        <v>3038343</v>
      </c>
      <c r="H71" s="9">
        <v>3190662</v>
      </c>
      <c r="I71" s="8">
        <v>954012.05</v>
      </c>
      <c r="J71" s="10">
        <f t="shared" si="3"/>
        <v>0.29900128876076504</v>
      </c>
      <c r="K71" s="9">
        <v>2032026</v>
      </c>
      <c r="L71" s="9">
        <v>242018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</row>
    <row r="72" spans="1:25" ht="49.95" customHeight="1" x14ac:dyDescent="0.3">
      <c r="A72" s="6" t="s">
        <v>154</v>
      </c>
      <c r="B72" s="7" t="s">
        <v>155</v>
      </c>
      <c r="C72" s="8">
        <v>5314758.66</v>
      </c>
      <c r="D72" s="8">
        <v>1462644.23</v>
      </c>
      <c r="E72" s="8">
        <v>15671848</v>
      </c>
      <c r="F72" s="8">
        <v>16650170.939999999</v>
      </c>
      <c r="G72" s="8">
        <v>7035908</v>
      </c>
      <c r="H72" s="9">
        <v>3960214</v>
      </c>
      <c r="I72" s="8">
        <v>0</v>
      </c>
      <c r="J72" s="10">
        <f t="shared" si="3"/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</row>
    <row r="73" spans="1:25" ht="49.95" customHeight="1" x14ac:dyDescent="0.3">
      <c r="A73" s="6" t="s">
        <v>156</v>
      </c>
      <c r="B73" s="7" t="s">
        <v>157</v>
      </c>
      <c r="C73" s="8">
        <v>5314758.66</v>
      </c>
      <c r="D73" s="8">
        <v>1462644.23</v>
      </c>
      <c r="E73" s="8">
        <v>15671848</v>
      </c>
      <c r="F73" s="8">
        <v>16650170.939999999</v>
      </c>
      <c r="G73" s="8">
        <v>7035908</v>
      </c>
      <c r="H73" s="9">
        <v>3960214</v>
      </c>
      <c r="I73" s="8">
        <v>0</v>
      </c>
      <c r="J73" s="10">
        <f t="shared" si="3"/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</row>
    <row r="74" spans="1:25" ht="17.7" customHeight="1" x14ac:dyDescent="0.3">
      <c r="A74" s="6" t="s">
        <v>158</v>
      </c>
      <c r="B74" s="7" t="s">
        <v>153</v>
      </c>
      <c r="C74" s="8">
        <v>5298994.5599999996</v>
      </c>
      <c r="D74" s="8">
        <v>1462644.23</v>
      </c>
      <c r="E74" s="8">
        <v>10083348</v>
      </c>
      <c r="F74" s="8">
        <v>14359401.300000001</v>
      </c>
      <c r="G74" s="8">
        <v>7035908</v>
      </c>
      <c r="H74" s="9">
        <v>3960214</v>
      </c>
      <c r="I74" s="8">
        <v>0</v>
      </c>
      <c r="J74" s="10">
        <f t="shared" si="3"/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</row>
    <row r="75" spans="1:25" ht="49.95" customHeight="1" x14ac:dyDescent="0.3">
      <c r="A75" s="6" t="s">
        <v>159</v>
      </c>
      <c r="B75" s="7" t="s">
        <v>160</v>
      </c>
      <c r="C75" s="8">
        <v>5964851.5700000003</v>
      </c>
      <c r="D75" s="8">
        <v>4081164.49</v>
      </c>
      <c r="E75" s="8">
        <v>4098646</v>
      </c>
      <c r="F75" s="8">
        <v>2327225.83</v>
      </c>
      <c r="G75" s="8">
        <v>3951884</v>
      </c>
      <c r="H75" s="9">
        <v>6409659</v>
      </c>
      <c r="I75" s="8">
        <v>947751.49</v>
      </c>
      <c r="J75" s="10">
        <f t="shared" si="3"/>
        <v>0.14786301268132984</v>
      </c>
      <c r="K75" s="9">
        <v>3010115</v>
      </c>
      <c r="L75" s="9">
        <v>242018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</row>
    <row r="76" spans="1:25" ht="49.95" customHeight="1" x14ac:dyDescent="0.3">
      <c r="A76" s="6" t="s">
        <v>161</v>
      </c>
      <c r="B76" s="7" t="s">
        <v>162</v>
      </c>
      <c r="C76" s="8">
        <v>5964851.5700000003</v>
      </c>
      <c r="D76" s="8">
        <v>4081164.49</v>
      </c>
      <c r="E76" s="8">
        <v>4098646</v>
      </c>
      <c r="F76" s="8">
        <v>2327225.83</v>
      </c>
      <c r="G76" s="8">
        <v>3951884</v>
      </c>
      <c r="H76" s="9">
        <v>6409659</v>
      </c>
      <c r="I76" s="8">
        <v>947751.49</v>
      </c>
      <c r="J76" s="10">
        <f t="shared" si="3"/>
        <v>0.14786301268132984</v>
      </c>
      <c r="K76" s="9">
        <v>3010115</v>
      </c>
      <c r="L76" s="9">
        <v>242018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</row>
    <row r="77" spans="1:25" ht="49.95" customHeight="1" x14ac:dyDescent="0.3">
      <c r="A77" s="6" t="s">
        <v>163</v>
      </c>
      <c r="B77" s="7" t="s">
        <v>164</v>
      </c>
      <c r="C77" s="8">
        <v>5298223.59</v>
      </c>
      <c r="D77" s="8">
        <v>3732042.31</v>
      </c>
      <c r="E77" s="8">
        <v>3613308</v>
      </c>
      <c r="F77" s="8">
        <v>2016664.1</v>
      </c>
      <c r="G77" s="8">
        <v>3617708</v>
      </c>
      <c r="H77" s="9">
        <v>5894936</v>
      </c>
      <c r="I77" s="8">
        <v>886270.54</v>
      </c>
      <c r="J77" s="10">
        <f t="shared" si="3"/>
        <v>0.15034438711463535</v>
      </c>
      <c r="K77" s="9">
        <v>3010115</v>
      </c>
      <c r="L77" s="9">
        <v>242018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</row>
    <row r="78" spans="1:25" ht="49.95" customHeight="1" x14ac:dyDescent="0.3">
      <c r="A78" s="6" t="s">
        <v>165</v>
      </c>
      <c r="B78" s="7" t="s">
        <v>166</v>
      </c>
      <c r="C78" s="8">
        <v>9351025.8699999992</v>
      </c>
      <c r="D78" s="8">
        <v>1061652.28</v>
      </c>
      <c r="E78" s="8">
        <v>20442168</v>
      </c>
      <c r="F78" s="8">
        <v>20449665.210000001</v>
      </c>
      <c r="G78" s="8">
        <v>7681477</v>
      </c>
      <c r="H78" s="9">
        <v>8310918</v>
      </c>
      <c r="I78" s="8">
        <v>1854230.28</v>
      </c>
      <c r="J78" s="10">
        <f t="shared" si="3"/>
        <v>0.22310775777116318</v>
      </c>
      <c r="K78" s="9">
        <v>3902227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</row>
    <row r="79" spans="1:25" ht="49.95" customHeight="1" x14ac:dyDescent="0.3">
      <c r="A79" s="6" t="s">
        <v>167</v>
      </c>
      <c r="B79" s="7" t="s">
        <v>168</v>
      </c>
      <c r="C79" s="8">
        <v>9351025.8699999992</v>
      </c>
      <c r="D79" s="8">
        <v>1061652.28</v>
      </c>
      <c r="E79" s="8">
        <v>20442168</v>
      </c>
      <c r="F79" s="8">
        <v>20449665.210000001</v>
      </c>
      <c r="G79" s="8">
        <v>7681477</v>
      </c>
      <c r="H79" s="9">
        <v>8310918</v>
      </c>
      <c r="I79" s="8">
        <v>1854230.28</v>
      </c>
      <c r="J79" s="10">
        <f t="shared" si="3"/>
        <v>0.22310775777116318</v>
      </c>
      <c r="K79" s="9">
        <v>3902227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</row>
    <row r="80" spans="1:25" ht="49.95" customHeight="1" x14ac:dyDescent="0.3">
      <c r="A80" s="6" t="s">
        <v>169</v>
      </c>
      <c r="B80" s="7" t="s">
        <v>164</v>
      </c>
      <c r="C80" s="8">
        <v>5327348.7</v>
      </c>
      <c r="D80" s="8">
        <v>310000</v>
      </c>
      <c r="E80" s="8">
        <v>11394008</v>
      </c>
      <c r="F80" s="8">
        <v>16119876.869999999</v>
      </c>
      <c r="G80" s="8">
        <v>5614238</v>
      </c>
      <c r="H80" s="9">
        <v>5959635</v>
      </c>
      <c r="I80" s="8">
        <v>930109.48</v>
      </c>
      <c r="J80" s="10">
        <f t="shared" si="3"/>
        <v>0.15606819545156708</v>
      </c>
      <c r="K80" s="9">
        <v>3902227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</row>
    <row r="81" spans="1:25" ht="33.9" customHeight="1" x14ac:dyDescent="0.3">
      <c r="A81" s="2" t="s">
        <v>170</v>
      </c>
      <c r="B81" s="3" t="s">
        <v>171</v>
      </c>
      <c r="C81" s="36" t="s">
        <v>123</v>
      </c>
      <c r="D81" s="36" t="s">
        <v>123</v>
      </c>
      <c r="E81" s="36" t="s">
        <v>123</v>
      </c>
      <c r="F81" s="36" t="s">
        <v>123</v>
      </c>
      <c r="G81" s="36" t="s">
        <v>123</v>
      </c>
      <c r="H81" s="36" t="s">
        <v>123</v>
      </c>
      <c r="I81" s="36" t="s">
        <v>123</v>
      </c>
      <c r="J81" s="37" t="e">
        <f t="shared" si="3"/>
        <v>#VALUE!</v>
      </c>
      <c r="K81" s="36" t="s">
        <v>123</v>
      </c>
      <c r="L81" s="36" t="s">
        <v>123</v>
      </c>
      <c r="M81" s="36" t="s">
        <v>123</v>
      </c>
      <c r="N81" s="36" t="s">
        <v>123</v>
      </c>
      <c r="O81" s="36" t="s">
        <v>123</v>
      </c>
      <c r="P81" s="36" t="s">
        <v>123</v>
      </c>
      <c r="Q81" s="36" t="s">
        <v>123</v>
      </c>
      <c r="R81" s="36" t="s">
        <v>123</v>
      </c>
      <c r="S81" s="36" t="s">
        <v>123</v>
      </c>
      <c r="T81" s="36" t="s">
        <v>123</v>
      </c>
      <c r="U81" s="36" t="s">
        <v>123</v>
      </c>
      <c r="V81" s="36" t="s">
        <v>123</v>
      </c>
      <c r="W81" s="36" t="s">
        <v>123</v>
      </c>
      <c r="X81" s="36" t="s">
        <v>123</v>
      </c>
      <c r="Y81" s="36" t="s">
        <v>123</v>
      </c>
    </row>
    <row r="82" spans="1:25" ht="33.9" customHeight="1" x14ac:dyDescent="0.3">
      <c r="A82" s="6" t="s">
        <v>172</v>
      </c>
      <c r="B82" s="7" t="s">
        <v>173</v>
      </c>
      <c r="C82" s="11">
        <v>10406315.58</v>
      </c>
      <c r="D82" s="11">
        <v>17666529.260000002</v>
      </c>
      <c r="E82" s="11">
        <v>28223742</v>
      </c>
      <c r="F82" s="11">
        <v>28362658</v>
      </c>
      <c r="G82" s="11">
        <v>14783174</v>
      </c>
      <c r="H82" s="11">
        <v>17872267</v>
      </c>
      <c r="I82" s="11">
        <v>0</v>
      </c>
      <c r="J82" s="10">
        <f t="shared" si="3"/>
        <v>0</v>
      </c>
      <c r="K82" s="11">
        <v>7612040</v>
      </c>
      <c r="L82" s="11">
        <v>941713</v>
      </c>
      <c r="M82" s="11">
        <v>1899698</v>
      </c>
      <c r="N82" s="11">
        <v>1500000</v>
      </c>
      <c r="O82" s="11">
        <v>1500000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</row>
    <row r="83" spans="1:25" ht="17.7" customHeight="1" x14ac:dyDescent="0.3">
      <c r="A83" s="6" t="s">
        <v>174</v>
      </c>
      <c r="B83" s="7" t="s">
        <v>175</v>
      </c>
      <c r="C83" s="11">
        <v>9033855.5800000001</v>
      </c>
      <c r="D83" s="11">
        <v>7062663</v>
      </c>
      <c r="E83" s="11">
        <v>4036564</v>
      </c>
      <c r="F83" s="11">
        <v>4068705</v>
      </c>
      <c r="G83" s="11">
        <v>3832572</v>
      </c>
      <c r="H83" s="11">
        <v>5719311</v>
      </c>
      <c r="I83" s="11">
        <v>0</v>
      </c>
      <c r="J83" s="10">
        <f t="shared" si="3"/>
        <v>0</v>
      </c>
      <c r="K83" s="11">
        <v>3010115</v>
      </c>
      <c r="L83" s="11">
        <v>242018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</row>
    <row r="84" spans="1:25" ht="17.7" customHeight="1" x14ac:dyDescent="0.3">
      <c r="A84" s="6" t="s">
        <v>176</v>
      </c>
      <c r="B84" s="7" t="s">
        <v>177</v>
      </c>
      <c r="C84" s="11">
        <v>1372460</v>
      </c>
      <c r="D84" s="11">
        <v>10603866.26</v>
      </c>
      <c r="E84" s="11">
        <v>24187178</v>
      </c>
      <c r="F84" s="11">
        <v>24293953</v>
      </c>
      <c r="G84" s="11">
        <v>10950602</v>
      </c>
      <c r="H84" s="11">
        <v>12152956</v>
      </c>
      <c r="I84" s="11">
        <v>0</v>
      </c>
      <c r="J84" s="10">
        <f t="shared" si="3"/>
        <v>0</v>
      </c>
      <c r="K84" s="11">
        <v>4601925</v>
      </c>
      <c r="L84" s="11">
        <v>699695</v>
      </c>
      <c r="M84" s="11">
        <v>1899698</v>
      </c>
      <c r="N84" s="11">
        <v>1500000</v>
      </c>
      <c r="O84" s="11">
        <v>1500000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</row>
    <row r="85" spans="1:25" ht="33.9" customHeight="1" x14ac:dyDescent="0.3">
      <c r="A85" s="6" t="s">
        <v>178</v>
      </c>
      <c r="B85" s="7" t="s">
        <v>179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9">
        <v>0</v>
      </c>
      <c r="I85" s="8">
        <v>0</v>
      </c>
      <c r="J85" s="10">
        <f t="shared" si="3"/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</row>
    <row r="86" spans="1:25" ht="49.95" customHeight="1" x14ac:dyDescent="0.3">
      <c r="A86" s="6" t="s">
        <v>180</v>
      </c>
      <c r="B86" s="7" t="s">
        <v>181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9">
        <v>0</v>
      </c>
      <c r="I86" s="8">
        <v>449639.85</v>
      </c>
      <c r="J86" s="10">
        <f t="shared" si="3"/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</row>
    <row r="87" spans="1:25" ht="66" customHeight="1" x14ac:dyDescent="0.3">
      <c r="A87" s="6" t="s">
        <v>182</v>
      </c>
      <c r="B87" s="7" t="s">
        <v>183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9">
        <v>0</v>
      </c>
      <c r="I87" s="8">
        <v>0</v>
      </c>
      <c r="J87" s="10">
        <f t="shared" si="3"/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</row>
    <row r="88" spans="1:25" ht="49.95" customHeight="1" x14ac:dyDescent="0.3">
      <c r="A88" s="6" t="s">
        <v>184</v>
      </c>
      <c r="B88" s="7" t="s">
        <v>185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9">
        <v>0</v>
      </c>
      <c r="I88" s="8">
        <v>0</v>
      </c>
      <c r="J88" s="10">
        <f t="shared" si="3"/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</row>
    <row r="89" spans="1:25" ht="33.9" customHeight="1" x14ac:dyDescent="0.3">
      <c r="A89" s="6" t="s">
        <v>186</v>
      </c>
      <c r="B89" s="7" t="s">
        <v>187</v>
      </c>
      <c r="C89" s="11">
        <v>800000</v>
      </c>
      <c r="D89" s="11">
        <v>20000</v>
      </c>
      <c r="E89" s="11">
        <v>19733152</v>
      </c>
      <c r="F89" s="11">
        <v>19733152</v>
      </c>
      <c r="G89" s="11">
        <v>1013000</v>
      </c>
      <c r="H89" s="11">
        <v>4013000</v>
      </c>
      <c r="I89" s="11">
        <v>0</v>
      </c>
      <c r="J89" s="10">
        <f t="shared" si="3"/>
        <v>0</v>
      </c>
      <c r="K89" s="11">
        <v>520000</v>
      </c>
      <c r="L89" s="11">
        <v>540000</v>
      </c>
      <c r="M89" s="11">
        <v>2540000</v>
      </c>
      <c r="N89" s="11">
        <v>2600000</v>
      </c>
      <c r="O89" s="11">
        <v>2730000</v>
      </c>
      <c r="P89" s="11">
        <v>2720000</v>
      </c>
      <c r="Q89" s="11">
        <v>2720000</v>
      </c>
      <c r="R89" s="11">
        <v>2720000</v>
      </c>
      <c r="S89" s="11">
        <v>2720000</v>
      </c>
      <c r="T89" s="11">
        <v>2720000</v>
      </c>
      <c r="U89" s="11">
        <v>2720000</v>
      </c>
      <c r="V89" s="11">
        <v>2720000</v>
      </c>
      <c r="W89" s="11">
        <v>2750000</v>
      </c>
      <c r="X89" s="11">
        <v>0</v>
      </c>
      <c r="Y89" s="11">
        <v>0</v>
      </c>
    </row>
    <row r="90" spans="1:25" ht="17.7" customHeight="1" x14ac:dyDescent="0.3">
      <c r="A90" s="6" t="s">
        <v>188</v>
      </c>
      <c r="B90" s="7" t="s">
        <v>189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0">
        <f t="shared" si="3"/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</row>
    <row r="91" spans="1:25" ht="33.9" customHeight="1" x14ac:dyDescent="0.3">
      <c r="A91" s="6" t="s">
        <v>190</v>
      </c>
      <c r="B91" s="7" t="s">
        <v>191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0">
        <f t="shared" si="3"/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</row>
    <row r="92" spans="1:25" ht="33.9" customHeight="1" x14ac:dyDescent="0.3">
      <c r="A92" s="6" t="s">
        <v>192</v>
      </c>
      <c r="B92" s="7" t="s">
        <v>193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0">
        <f t="shared" si="3"/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</row>
    <row r="93" spans="1:25" ht="17.7" customHeight="1" x14ac:dyDescent="0.3">
      <c r="A93" s="6" t="s">
        <v>194</v>
      </c>
      <c r="B93" s="7" t="s">
        <v>195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0">
        <f t="shared" si="3"/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</row>
    <row r="94" spans="1:25" ht="33.9" customHeight="1" x14ac:dyDescent="0.3">
      <c r="A94" s="6" t="s">
        <v>196</v>
      </c>
      <c r="B94" s="7" t="s">
        <v>197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0">
        <f t="shared" si="3"/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</row>
    <row r="95" spans="1:25" ht="17.7" customHeight="1" x14ac:dyDescent="0.3">
      <c r="A95" s="6" t="s">
        <v>198</v>
      </c>
      <c r="B95" s="7" t="s">
        <v>199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0">
        <f t="shared" si="3"/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</row>
    <row r="96" spans="1:25" ht="33.9" customHeight="1" x14ac:dyDescent="0.3">
      <c r="A96" s="6" t="s">
        <v>200</v>
      </c>
      <c r="B96" s="7" t="s">
        <v>201</v>
      </c>
      <c r="C96" s="11">
        <v>0</v>
      </c>
      <c r="D96" s="11">
        <v>-1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0">
        <f t="shared" si="3"/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</row>
    <row r="97" spans="1:25" ht="33.9" customHeight="1" x14ac:dyDescent="0.3">
      <c r="A97" s="6" t="s">
        <v>202</v>
      </c>
      <c r="B97" s="7" t="s">
        <v>203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0">
        <f t="shared" si="3"/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</row>
    <row r="98" spans="1:25" ht="17.7" customHeight="1" x14ac:dyDescent="0.3">
      <c r="A98" s="2" t="s">
        <v>204</v>
      </c>
      <c r="B98" s="3" t="s">
        <v>205</v>
      </c>
      <c r="C98" s="36" t="s">
        <v>123</v>
      </c>
      <c r="D98" s="36" t="s">
        <v>123</v>
      </c>
      <c r="E98" s="36" t="s">
        <v>123</v>
      </c>
      <c r="F98" s="36" t="s">
        <v>123</v>
      </c>
      <c r="G98" s="36" t="s">
        <v>123</v>
      </c>
      <c r="H98" s="36" t="s">
        <v>123</v>
      </c>
      <c r="I98" s="36" t="s">
        <v>123</v>
      </c>
      <c r="J98" s="37" t="e">
        <f t="shared" si="3"/>
        <v>#VALUE!</v>
      </c>
      <c r="K98" s="36" t="s">
        <v>123</v>
      </c>
      <c r="L98" s="36" t="s">
        <v>123</v>
      </c>
      <c r="M98" s="36" t="s">
        <v>123</v>
      </c>
      <c r="N98" s="36" t="s">
        <v>123</v>
      </c>
      <c r="O98" s="36" t="s">
        <v>123</v>
      </c>
      <c r="P98" s="36" t="s">
        <v>123</v>
      </c>
      <c r="Q98" s="36" t="s">
        <v>123</v>
      </c>
      <c r="R98" s="36" t="s">
        <v>123</v>
      </c>
      <c r="S98" s="36" t="s">
        <v>123</v>
      </c>
      <c r="T98" s="36" t="s">
        <v>123</v>
      </c>
      <c r="U98" s="36" t="s">
        <v>123</v>
      </c>
      <c r="V98" s="36" t="s">
        <v>123</v>
      </c>
      <c r="W98" s="36" t="s">
        <v>123</v>
      </c>
      <c r="X98" s="36" t="s">
        <v>123</v>
      </c>
      <c r="Y98" s="36" t="s">
        <v>123</v>
      </c>
    </row>
    <row r="99" spans="1:25" ht="33.9" customHeight="1" x14ac:dyDescent="0.3">
      <c r="A99" s="6" t="s">
        <v>206</v>
      </c>
      <c r="B99" s="7" t="s">
        <v>207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9">
        <v>0</v>
      </c>
      <c r="I99" s="8">
        <v>0</v>
      </c>
      <c r="J99" s="10">
        <f t="shared" si="3"/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</row>
    <row r="100" spans="1:25" ht="17.7" customHeight="1" x14ac:dyDescent="0.3">
      <c r="A100" s="6" t="s">
        <v>208</v>
      </c>
      <c r="B100" s="7" t="s">
        <v>209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9">
        <v>0</v>
      </c>
      <c r="I100" s="8">
        <v>0</v>
      </c>
      <c r="J100" s="10">
        <f t="shared" si="3"/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</row>
    <row r="101" spans="1:25" ht="49.95" customHeight="1" x14ac:dyDescent="0.3">
      <c r="A101" s="6" t="s">
        <v>210</v>
      </c>
      <c r="B101" s="7" t="s">
        <v>211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9">
        <v>0</v>
      </c>
      <c r="I101" s="8">
        <v>0</v>
      </c>
      <c r="J101" s="10">
        <f t="shared" si="3"/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</row>
    <row r="102" spans="1:25" hidden="1" x14ac:dyDescent="0.3">
      <c r="A102" s="23" t="s">
        <v>212</v>
      </c>
      <c r="B102" s="24" t="s">
        <v>213</v>
      </c>
      <c r="C102" s="25">
        <v>6664361.2800000003</v>
      </c>
      <c r="D102" s="25">
        <v>6206716.1600000001</v>
      </c>
      <c r="E102" s="25">
        <v>0</v>
      </c>
      <c r="F102" s="25">
        <v>4930394.47</v>
      </c>
      <c r="G102" s="25">
        <v>0</v>
      </c>
      <c r="H102" s="25">
        <v>0</v>
      </c>
      <c r="I102" s="25">
        <v>10780801.65</v>
      </c>
      <c r="J102" s="26"/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</row>
  </sheetData>
  <mergeCells count="5">
    <mergeCell ref="C57:Y57"/>
    <mergeCell ref="C60:Y60"/>
    <mergeCell ref="C68:Y68"/>
    <mergeCell ref="C81:Y81"/>
    <mergeCell ref="C98:Y98"/>
  </mergeCells>
  <pageMargins left="0.70866141732283472" right="0.70866141732283472" top="0.74803149606299213" bottom="0.74803149606299213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2" width="14.33203125" customWidth="1"/>
    <col min="3" max="3" width="14.33203125" hidden="1" customWidth="1"/>
    <col min="4" max="5" width="14.33203125" customWidth="1"/>
    <col min="6" max="6" width="57.109375" customWidth="1"/>
    <col min="7" max="9" width="14.33203125" customWidth="1"/>
  </cols>
  <sheetData>
    <row r="1" spans="1:9" x14ac:dyDescent="0.3">
      <c r="A1" s="1" t="s">
        <v>214</v>
      </c>
      <c r="B1" s="1" t="s">
        <v>215</v>
      </c>
      <c r="C1" s="1" t="s">
        <v>216</v>
      </c>
      <c r="D1" s="1" t="s">
        <v>217</v>
      </c>
      <c r="E1" s="1" t="s">
        <v>218</v>
      </c>
      <c r="F1" s="1" t="s">
        <v>219</v>
      </c>
      <c r="G1" s="1" t="s">
        <v>220</v>
      </c>
      <c r="H1" s="1" t="s">
        <v>221</v>
      </c>
      <c r="I1" s="1" t="s">
        <v>222</v>
      </c>
    </row>
    <row r="2" spans="1:9" ht="33.9" customHeight="1" x14ac:dyDescent="0.3">
      <c r="A2" s="3" t="s">
        <v>223</v>
      </c>
      <c r="B2" s="3"/>
      <c r="C2" s="3"/>
      <c r="D2" s="3"/>
      <c r="E2" s="3"/>
      <c r="F2" s="3" t="s">
        <v>224</v>
      </c>
      <c r="G2" s="27">
        <v>2624684</v>
      </c>
      <c r="H2" s="27">
        <v>77400</v>
      </c>
      <c r="I2" s="5">
        <f t="shared" ref="I2:I33" si="0">IF($G2=0,0,$H2/$G2)</f>
        <v>2.9489264231427479E-2</v>
      </c>
    </row>
    <row r="3" spans="1:9" ht="33.9" customHeight="1" x14ac:dyDescent="0.3">
      <c r="A3" s="7"/>
      <c r="B3" s="7" t="s">
        <v>225</v>
      </c>
      <c r="C3" s="7"/>
      <c r="D3" s="7"/>
      <c r="E3" s="7"/>
      <c r="F3" s="7" t="s">
        <v>226</v>
      </c>
      <c r="G3" s="28">
        <v>2624684</v>
      </c>
      <c r="H3" s="28">
        <v>77400</v>
      </c>
      <c r="I3" s="10">
        <f t="shared" si="0"/>
        <v>2.9489264231427479E-2</v>
      </c>
    </row>
    <row r="4" spans="1:9" ht="49.95" customHeight="1" x14ac:dyDescent="0.3">
      <c r="A4" s="29" t="s">
        <v>123</v>
      </c>
      <c r="B4" s="29" t="s">
        <v>123</v>
      </c>
      <c r="C4" s="29" t="s">
        <v>123</v>
      </c>
      <c r="D4" s="29" t="s">
        <v>227</v>
      </c>
      <c r="E4" s="29" t="s">
        <v>228</v>
      </c>
      <c r="F4" s="29" t="s">
        <v>229</v>
      </c>
      <c r="G4" s="30">
        <v>155000</v>
      </c>
      <c r="H4" s="30">
        <v>77400</v>
      </c>
      <c r="I4" s="10">
        <f t="shared" si="0"/>
        <v>0.4993548387096774</v>
      </c>
    </row>
    <row r="5" spans="1:9" ht="49.95" customHeight="1" x14ac:dyDescent="0.3">
      <c r="A5" s="29" t="s">
        <v>123</v>
      </c>
      <c r="B5" s="29" t="s">
        <v>123</v>
      </c>
      <c r="C5" s="29" t="s">
        <v>123</v>
      </c>
      <c r="D5" s="29" t="s">
        <v>230</v>
      </c>
      <c r="E5" s="29" t="s">
        <v>121</v>
      </c>
      <c r="F5" s="29" t="s">
        <v>231</v>
      </c>
      <c r="G5" s="30">
        <v>2469684</v>
      </c>
      <c r="H5" s="30">
        <v>0</v>
      </c>
      <c r="I5" s="10">
        <f t="shared" si="0"/>
        <v>0</v>
      </c>
    </row>
    <row r="6" spans="1:9" ht="33.9" customHeight="1" x14ac:dyDescent="0.3">
      <c r="A6" s="3" t="s">
        <v>232</v>
      </c>
      <c r="B6" s="3"/>
      <c r="C6" s="3"/>
      <c r="D6" s="3"/>
      <c r="E6" s="3"/>
      <c r="F6" s="3" t="s">
        <v>233</v>
      </c>
      <c r="G6" s="27">
        <v>179837</v>
      </c>
      <c r="H6" s="27">
        <v>86140.2</v>
      </c>
      <c r="I6" s="5">
        <f t="shared" si="0"/>
        <v>0.47899041910174212</v>
      </c>
    </row>
    <row r="7" spans="1:9" ht="33.9" customHeight="1" x14ac:dyDescent="0.3">
      <c r="A7" s="7"/>
      <c r="B7" s="7" t="s">
        <v>234</v>
      </c>
      <c r="C7" s="7"/>
      <c r="D7" s="7"/>
      <c r="E7" s="7"/>
      <c r="F7" s="7" t="s">
        <v>235</v>
      </c>
      <c r="G7" s="28">
        <v>179837</v>
      </c>
      <c r="H7" s="28">
        <v>86140.2</v>
      </c>
      <c r="I7" s="10">
        <f t="shared" si="0"/>
        <v>0.47899041910174212</v>
      </c>
    </row>
    <row r="8" spans="1:9" ht="49.95" customHeight="1" x14ac:dyDescent="0.3">
      <c r="A8" s="29" t="s">
        <v>123</v>
      </c>
      <c r="B8" s="29" t="s">
        <v>123</v>
      </c>
      <c r="C8" s="29" t="s">
        <v>123</v>
      </c>
      <c r="D8" s="29" t="s">
        <v>236</v>
      </c>
      <c r="E8" s="29" t="s">
        <v>228</v>
      </c>
      <c r="F8" s="29" t="s">
        <v>237</v>
      </c>
      <c r="G8" s="30">
        <v>179837</v>
      </c>
      <c r="H8" s="30">
        <v>86140.2</v>
      </c>
      <c r="I8" s="10">
        <f t="shared" si="0"/>
        <v>0.47899041910174212</v>
      </c>
    </row>
    <row r="9" spans="1:9" ht="33.9" customHeight="1" x14ac:dyDescent="0.3">
      <c r="A9" s="3" t="s">
        <v>238</v>
      </c>
      <c r="B9" s="3"/>
      <c r="C9" s="3"/>
      <c r="D9" s="3"/>
      <c r="E9" s="3"/>
      <c r="F9" s="3" t="s">
        <v>239</v>
      </c>
      <c r="G9" s="27">
        <v>8346895</v>
      </c>
      <c r="H9" s="27">
        <v>61709.3</v>
      </c>
      <c r="I9" s="5">
        <f t="shared" si="0"/>
        <v>7.3930844942939862E-3</v>
      </c>
    </row>
    <row r="10" spans="1:9" ht="33.9" customHeight="1" x14ac:dyDescent="0.3">
      <c r="A10" s="7"/>
      <c r="B10" s="7" t="s">
        <v>240</v>
      </c>
      <c r="C10" s="7"/>
      <c r="D10" s="7"/>
      <c r="E10" s="7"/>
      <c r="F10" s="7" t="s">
        <v>241</v>
      </c>
      <c r="G10" s="28">
        <v>1090000</v>
      </c>
      <c r="H10" s="28">
        <v>1709.3</v>
      </c>
      <c r="I10" s="10">
        <f t="shared" si="0"/>
        <v>1.5681651376146788E-3</v>
      </c>
    </row>
    <row r="11" spans="1:9" ht="17.7" customHeight="1" x14ac:dyDescent="0.3">
      <c r="A11" s="29" t="s">
        <v>123</v>
      </c>
      <c r="B11" s="29" t="s">
        <v>123</v>
      </c>
      <c r="C11" s="29" t="s">
        <v>123</v>
      </c>
      <c r="D11" s="29" t="s">
        <v>242</v>
      </c>
      <c r="E11" s="29" t="s">
        <v>228</v>
      </c>
      <c r="F11" s="29" t="s">
        <v>243</v>
      </c>
      <c r="G11" s="30">
        <v>0</v>
      </c>
      <c r="H11" s="30">
        <v>1709.3</v>
      </c>
      <c r="I11" s="10">
        <f t="shared" si="0"/>
        <v>0</v>
      </c>
    </row>
    <row r="12" spans="1:9" ht="49.95" customHeight="1" x14ac:dyDescent="0.3">
      <c r="A12" s="29" t="s">
        <v>123</v>
      </c>
      <c r="B12" s="29" t="s">
        <v>123</v>
      </c>
      <c r="C12" s="29" t="s">
        <v>123</v>
      </c>
      <c r="D12" s="29" t="s">
        <v>244</v>
      </c>
      <c r="E12" s="29" t="s">
        <v>228</v>
      </c>
      <c r="F12" s="29" t="s">
        <v>245</v>
      </c>
      <c r="G12" s="30">
        <v>1090000</v>
      </c>
      <c r="H12" s="30">
        <v>0</v>
      </c>
      <c r="I12" s="10">
        <f t="shared" si="0"/>
        <v>0</v>
      </c>
    </row>
    <row r="13" spans="1:9" ht="17.7" customHeight="1" x14ac:dyDescent="0.3">
      <c r="A13" s="7"/>
      <c r="B13" s="7" t="s">
        <v>246</v>
      </c>
      <c r="C13" s="7"/>
      <c r="D13" s="7"/>
      <c r="E13" s="7"/>
      <c r="F13" s="7" t="s">
        <v>247</v>
      </c>
      <c r="G13" s="28">
        <v>5200000</v>
      </c>
      <c r="H13" s="28">
        <v>0</v>
      </c>
      <c r="I13" s="10">
        <f t="shared" si="0"/>
        <v>0</v>
      </c>
    </row>
    <row r="14" spans="1:9" ht="49.95" customHeight="1" x14ac:dyDescent="0.3">
      <c r="A14" s="29" t="s">
        <v>123</v>
      </c>
      <c r="B14" s="29" t="s">
        <v>123</v>
      </c>
      <c r="C14" s="29" t="s">
        <v>123</v>
      </c>
      <c r="D14" s="29" t="s">
        <v>248</v>
      </c>
      <c r="E14" s="29" t="s">
        <v>228</v>
      </c>
      <c r="F14" s="29" t="s">
        <v>249</v>
      </c>
      <c r="G14" s="30">
        <v>5200000</v>
      </c>
      <c r="H14" s="30">
        <v>0</v>
      </c>
      <c r="I14" s="10">
        <f t="shared" si="0"/>
        <v>0</v>
      </c>
    </row>
    <row r="15" spans="1:9" ht="33.9" customHeight="1" x14ac:dyDescent="0.3">
      <c r="A15" s="7"/>
      <c r="B15" s="7" t="s">
        <v>250</v>
      </c>
      <c r="C15" s="7"/>
      <c r="D15" s="7"/>
      <c r="E15" s="7"/>
      <c r="F15" s="7" t="s">
        <v>251</v>
      </c>
      <c r="G15" s="28">
        <v>2056895</v>
      </c>
      <c r="H15" s="28">
        <v>60000</v>
      </c>
      <c r="I15" s="10">
        <f t="shared" si="0"/>
        <v>2.9170181268368098E-2</v>
      </c>
    </row>
    <row r="16" spans="1:9" ht="66" customHeight="1" x14ac:dyDescent="0.3">
      <c r="A16" s="29" t="s">
        <v>123</v>
      </c>
      <c r="B16" s="29" t="s">
        <v>123</v>
      </c>
      <c r="C16" s="29" t="s">
        <v>123</v>
      </c>
      <c r="D16" s="29" t="s">
        <v>252</v>
      </c>
      <c r="E16" s="29" t="s">
        <v>121</v>
      </c>
      <c r="F16" s="29" t="s">
        <v>253</v>
      </c>
      <c r="G16" s="30">
        <v>1490530</v>
      </c>
      <c r="H16" s="30">
        <v>0</v>
      </c>
      <c r="I16" s="10">
        <f t="shared" si="0"/>
        <v>0</v>
      </c>
    </row>
    <row r="17" spans="1:9" ht="49.95" customHeight="1" x14ac:dyDescent="0.3">
      <c r="A17" s="29" t="s">
        <v>123</v>
      </c>
      <c r="B17" s="29" t="s">
        <v>123</v>
      </c>
      <c r="C17" s="29" t="s">
        <v>123</v>
      </c>
      <c r="D17" s="29" t="s">
        <v>244</v>
      </c>
      <c r="E17" s="29" t="s">
        <v>228</v>
      </c>
      <c r="F17" s="29" t="s">
        <v>245</v>
      </c>
      <c r="G17" s="30">
        <v>566365</v>
      </c>
      <c r="H17" s="30">
        <v>60000</v>
      </c>
      <c r="I17" s="10">
        <f t="shared" si="0"/>
        <v>0.10593874974618842</v>
      </c>
    </row>
    <row r="18" spans="1:9" ht="33.9" customHeight="1" x14ac:dyDescent="0.3">
      <c r="A18" s="3" t="s">
        <v>254</v>
      </c>
      <c r="B18" s="3"/>
      <c r="C18" s="3"/>
      <c r="D18" s="3"/>
      <c r="E18" s="3"/>
      <c r="F18" s="3" t="s">
        <v>255</v>
      </c>
      <c r="G18" s="27">
        <v>836302</v>
      </c>
      <c r="H18" s="27">
        <v>347708.82</v>
      </c>
      <c r="I18" s="5">
        <f t="shared" si="0"/>
        <v>0.41576944692228407</v>
      </c>
    </row>
    <row r="19" spans="1:9" ht="33.9" customHeight="1" x14ac:dyDescent="0.3">
      <c r="A19" s="7"/>
      <c r="B19" s="7" t="s">
        <v>256</v>
      </c>
      <c r="C19" s="7"/>
      <c r="D19" s="7"/>
      <c r="E19" s="7"/>
      <c r="F19" s="7" t="s">
        <v>257</v>
      </c>
      <c r="G19" s="28">
        <v>836302</v>
      </c>
      <c r="H19" s="28">
        <v>347708.82</v>
      </c>
      <c r="I19" s="10">
        <f t="shared" si="0"/>
        <v>0.41576944692228407</v>
      </c>
    </row>
    <row r="20" spans="1:9" ht="17.7" customHeight="1" x14ac:dyDescent="0.3">
      <c r="A20" s="29" t="s">
        <v>123</v>
      </c>
      <c r="B20" s="29" t="s">
        <v>123</v>
      </c>
      <c r="C20" s="29" t="s">
        <v>123</v>
      </c>
      <c r="D20" s="29" t="s">
        <v>258</v>
      </c>
      <c r="E20" s="29" t="s">
        <v>228</v>
      </c>
      <c r="F20" s="29" t="s">
        <v>259</v>
      </c>
      <c r="G20" s="30">
        <v>0</v>
      </c>
      <c r="H20" s="30">
        <v>63.49</v>
      </c>
      <c r="I20" s="10">
        <f t="shared" si="0"/>
        <v>0</v>
      </c>
    </row>
    <row r="21" spans="1:9" ht="17.7" customHeight="1" x14ac:dyDescent="0.3">
      <c r="A21" s="29" t="s">
        <v>123</v>
      </c>
      <c r="B21" s="29" t="s">
        <v>123</v>
      </c>
      <c r="C21" s="29" t="s">
        <v>123</v>
      </c>
      <c r="D21" s="29" t="s">
        <v>260</v>
      </c>
      <c r="E21" s="29" t="s">
        <v>228</v>
      </c>
      <c r="F21" s="29" t="s">
        <v>261</v>
      </c>
      <c r="G21" s="30">
        <v>0</v>
      </c>
      <c r="H21" s="30">
        <v>0</v>
      </c>
      <c r="I21" s="10">
        <f t="shared" si="0"/>
        <v>0</v>
      </c>
    </row>
    <row r="22" spans="1:9" ht="49.95" customHeight="1" x14ac:dyDescent="0.3">
      <c r="A22" s="29" t="s">
        <v>123</v>
      </c>
      <c r="B22" s="29" t="s">
        <v>123</v>
      </c>
      <c r="C22" s="29" t="s">
        <v>123</v>
      </c>
      <c r="D22" s="29" t="s">
        <v>262</v>
      </c>
      <c r="E22" s="29" t="s">
        <v>228</v>
      </c>
      <c r="F22" s="29" t="s">
        <v>263</v>
      </c>
      <c r="G22" s="30">
        <v>55000</v>
      </c>
      <c r="H22" s="30">
        <v>28059.86</v>
      </c>
      <c r="I22" s="10">
        <f t="shared" si="0"/>
        <v>0.5101792727272727</v>
      </c>
    </row>
    <row r="23" spans="1:9" ht="33.9" customHeight="1" x14ac:dyDescent="0.3">
      <c r="A23" s="29" t="s">
        <v>123</v>
      </c>
      <c r="B23" s="29" t="s">
        <v>123</v>
      </c>
      <c r="C23" s="29" t="s">
        <v>123</v>
      </c>
      <c r="D23" s="29" t="s">
        <v>264</v>
      </c>
      <c r="E23" s="29" t="s">
        <v>228</v>
      </c>
      <c r="F23" s="29" t="s">
        <v>265</v>
      </c>
      <c r="G23" s="30">
        <v>0</v>
      </c>
      <c r="H23" s="30">
        <v>0</v>
      </c>
      <c r="I23" s="10">
        <f t="shared" si="0"/>
        <v>0</v>
      </c>
    </row>
    <row r="24" spans="1:9" ht="33.9" customHeight="1" x14ac:dyDescent="0.3">
      <c r="A24" s="29" t="s">
        <v>123</v>
      </c>
      <c r="B24" s="29" t="s">
        <v>123</v>
      </c>
      <c r="C24" s="29" t="s">
        <v>123</v>
      </c>
      <c r="D24" s="29" t="s">
        <v>266</v>
      </c>
      <c r="E24" s="29" t="s">
        <v>228</v>
      </c>
      <c r="F24" s="29" t="s">
        <v>267</v>
      </c>
      <c r="G24" s="30">
        <v>195000</v>
      </c>
      <c r="H24" s="30">
        <v>26398.53</v>
      </c>
      <c r="I24" s="10">
        <f t="shared" si="0"/>
        <v>0.13537707692307691</v>
      </c>
    </row>
    <row r="25" spans="1:9" ht="33.9" customHeight="1" x14ac:dyDescent="0.3">
      <c r="A25" s="29" t="s">
        <v>123</v>
      </c>
      <c r="B25" s="29" t="s">
        <v>123</v>
      </c>
      <c r="C25" s="29" t="s">
        <v>123</v>
      </c>
      <c r="D25" s="29" t="s">
        <v>268</v>
      </c>
      <c r="E25" s="29" t="s">
        <v>228</v>
      </c>
      <c r="F25" s="29" t="s">
        <v>269</v>
      </c>
      <c r="G25" s="30">
        <v>72003</v>
      </c>
      <c r="H25" s="30">
        <v>33283.599999999999</v>
      </c>
      <c r="I25" s="10">
        <f t="shared" si="0"/>
        <v>0.46225296168215213</v>
      </c>
    </row>
    <row r="26" spans="1:9" ht="17.7" customHeight="1" x14ac:dyDescent="0.3">
      <c r="A26" s="29" t="s">
        <v>123</v>
      </c>
      <c r="B26" s="29" t="s">
        <v>123</v>
      </c>
      <c r="C26" s="29" t="s">
        <v>123</v>
      </c>
      <c r="D26" s="29" t="s">
        <v>270</v>
      </c>
      <c r="E26" s="29" t="s">
        <v>228</v>
      </c>
      <c r="F26" s="29" t="s">
        <v>271</v>
      </c>
      <c r="G26" s="30">
        <v>0</v>
      </c>
      <c r="H26" s="30">
        <v>144.84</v>
      </c>
      <c r="I26" s="10">
        <f t="shared" si="0"/>
        <v>0</v>
      </c>
    </row>
    <row r="27" spans="1:9" ht="49.95" customHeight="1" x14ac:dyDescent="0.3">
      <c r="A27" s="29" t="s">
        <v>123</v>
      </c>
      <c r="B27" s="29" t="s">
        <v>123</v>
      </c>
      <c r="C27" s="29" t="s">
        <v>123</v>
      </c>
      <c r="D27" s="29" t="s">
        <v>227</v>
      </c>
      <c r="E27" s="29" t="s">
        <v>228</v>
      </c>
      <c r="F27" s="29" t="s">
        <v>229</v>
      </c>
      <c r="G27" s="30">
        <v>139377</v>
      </c>
      <c r="H27" s="30">
        <v>60000</v>
      </c>
      <c r="I27" s="10">
        <f t="shared" si="0"/>
        <v>0.43048709614929292</v>
      </c>
    </row>
    <row r="28" spans="1:9" ht="33.9" customHeight="1" x14ac:dyDescent="0.3">
      <c r="A28" s="29" t="s">
        <v>123</v>
      </c>
      <c r="B28" s="29" t="s">
        <v>123</v>
      </c>
      <c r="C28" s="29" t="s">
        <v>123</v>
      </c>
      <c r="D28" s="29" t="s">
        <v>272</v>
      </c>
      <c r="E28" s="29" t="s">
        <v>228</v>
      </c>
      <c r="F28" s="29" t="s">
        <v>273</v>
      </c>
      <c r="G28" s="30">
        <v>374922</v>
      </c>
      <c r="H28" s="30">
        <v>199758.5</v>
      </c>
      <c r="I28" s="10">
        <f t="shared" si="0"/>
        <v>0.53280015576573259</v>
      </c>
    </row>
    <row r="29" spans="1:9" ht="33.9" customHeight="1" x14ac:dyDescent="0.3">
      <c r="A29" s="3" t="s">
        <v>274</v>
      </c>
      <c r="B29" s="3"/>
      <c r="C29" s="3"/>
      <c r="D29" s="3"/>
      <c r="E29" s="3"/>
      <c r="F29" s="3" t="s">
        <v>275</v>
      </c>
      <c r="G29" s="27">
        <v>1329000</v>
      </c>
      <c r="H29" s="27">
        <v>691868.07</v>
      </c>
      <c r="I29" s="5">
        <f t="shared" si="0"/>
        <v>0.52059297968397289</v>
      </c>
    </row>
    <row r="30" spans="1:9" ht="17.7" customHeight="1" x14ac:dyDescent="0.3">
      <c r="A30" s="7"/>
      <c r="B30" s="7" t="s">
        <v>276</v>
      </c>
      <c r="C30" s="7"/>
      <c r="D30" s="7"/>
      <c r="E30" s="7"/>
      <c r="F30" s="7" t="s">
        <v>277</v>
      </c>
      <c r="G30" s="28">
        <v>850000</v>
      </c>
      <c r="H30" s="28">
        <v>444868.07</v>
      </c>
      <c r="I30" s="10">
        <f t="shared" si="0"/>
        <v>0.52337420000000001</v>
      </c>
    </row>
    <row r="31" spans="1:9" ht="33.9" customHeight="1" x14ac:dyDescent="0.3">
      <c r="A31" s="29" t="s">
        <v>123</v>
      </c>
      <c r="B31" s="29" t="s">
        <v>123</v>
      </c>
      <c r="C31" s="29" t="s">
        <v>123</v>
      </c>
      <c r="D31" s="29" t="s">
        <v>268</v>
      </c>
      <c r="E31" s="29" t="s">
        <v>228</v>
      </c>
      <c r="F31" s="29" t="s">
        <v>269</v>
      </c>
      <c r="G31" s="30">
        <v>520000</v>
      </c>
      <c r="H31" s="30">
        <v>277868.07</v>
      </c>
      <c r="I31" s="10">
        <f t="shared" si="0"/>
        <v>0.53436167307692306</v>
      </c>
    </row>
    <row r="32" spans="1:9" ht="49.95" customHeight="1" x14ac:dyDescent="0.3">
      <c r="A32" s="29" t="s">
        <v>123</v>
      </c>
      <c r="B32" s="29" t="s">
        <v>123</v>
      </c>
      <c r="C32" s="29" t="s">
        <v>123</v>
      </c>
      <c r="D32" s="29" t="s">
        <v>227</v>
      </c>
      <c r="E32" s="29" t="s">
        <v>228</v>
      </c>
      <c r="F32" s="29" t="s">
        <v>229</v>
      </c>
      <c r="G32" s="30">
        <v>330000</v>
      </c>
      <c r="H32" s="30">
        <v>167000</v>
      </c>
      <c r="I32" s="10">
        <f t="shared" si="0"/>
        <v>0.5060606060606061</v>
      </c>
    </row>
    <row r="33" spans="1:9" ht="33.9" customHeight="1" x14ac:dyDescent="0.3">
      <c r="A33" s="7"/>
      <c r="B33" s="7" t="s">
        <v>278</v>
      </c>
      <c r="C33" s="7"/>
      <c r="D33" s="7"/>
      <c r="E33" s="7"/>
      <c r="F33" s="7" t="s">
        <v>279</v>
      </c>
      <c r="G33" s="28">
        <v>479000</v>
      </c>
      <c r="H33" s="28">
        <v>247000</v>
      </c>
      <c r="I33" s="10">
        <f t="shared" si="0"/>
        <v>0.51565762004175364</v>
      </c>
    </row>
    <row r="34" spans="1:9" ht="49.95" customHeight="1" x14ac:dyDescent="0.3">
      <c r="A34" s="29" t="s">
        <v>123</v>
      </c>
      <c r="B34" s="29" t="s">
        <v>123</v>
      </c>
      <c r="C34" s="29" t="s">
        <v>123</v>
      </c>
      <c r="D34" s="29" t="s">
        <v>227</v>
      </c>
      <c r="E34" s="29" t="s">
        <v>228</v>
      </c>
      <c r="F34" s="29" t="s">
        <v>229</v>
      </c>
      <c r="G34" s="30">
        <v>479000</v>
      </c>
      <c r="H34" s="30">
        <v>247000</v>
      </c>
      <c r="I34" s="10">
        <f t="shared" ref="I34:I65" si="1">IF($G34=0,0,$H34/$G34)</f>
        <v>0.51565762004175364</v>
      </c>
    </row>
    <row r="35" spans="1:9" ht="33.9" customHeight="1" x14ac:dyDescent="0.3">
      <c r="A35" s="3" t="s">
        <v>280</v>
      </c>
      <c r="B35" s="3"/>
      <c r="C35" s="3"/>
      <c r="D35" s="3"/>
      <c r="E35" s="3"/>
      <c r="F35" s="3" t="s">
        <v>281</v>
      </c>
      <c r="G35" s="27">
        <v>446080</v>
      </c>
      <c r="H35" s="27">
        <v>168952.67</v>
      </c>
      <c r="I35" s="5">
        <f t="shared" si="1"/>
        <v>0.37874970857245338</v>
      </c>
    </row>
    <row r="36" spans="1:9" ht="33.9" customHeight="1" x14ac:dyDescent="0.3">
      <c r="A36" s="7"/>
      <c r="B36" s="7" t="s">
        <v>282</v>
      </c>
      <c r="C36" s="7"/>
      <c r="D36" s="7"/>
      <c r="E36" s="7"/>
      <c r="F36" s="7" t="s">
        <v>283</v>
      </c>
      <c r="G36" s="28">
        <v>234000</v>
      </c>
      <c r="H36" s="28">
        <v>121000</v>
      </c>
      <c r="I36" s="10">
        <f t="shared" si="1"/>
        <v>0.51709401709401714</v>
      </c>
    </row>
    <row r="37" spans="1:9" ht="49.95" customHeight="1" x14ac:dyDescent="0.3">
      <c r="A37" s="29" t="s">
        <v>123</v>
      </c>
      <c r="B37" s="29" t="s">
        <v>123</v>
      </c>
      <c r="C37" s="29" t="s">
        <v>123</v>
      </c>
      <c r="D37" s="29" t="s">
        <v>227</v>
      </c>
      <c r="E37" s="29" t="s">
        <v>228</v>
      </c>
      <c r="F37" s="29" t="s">
        <v>229</v>
      </c>
      <c r="G37" s="30">
        <v>234000</v>
      </c>
      <c r="H37" s="30">
        <v>121000</v>
      </c>
      <c r="I37" s="10">
        <f t="shared" si="1"/>
        <v>0.51709401709401714</v>
      </c>
    </row>
    <row r="38" spans="1:9" ht="33.9" customHeight="1" x14ac:dyDescent="0.3">
      <c r="A38" s="7"/>
      <c r="B38" s="7" t="s">
        <v>284</v>
      </c>
      <c r="C38" s="7"/>
      <c r="D38" s="7"/>
      <c r="E38" s="7"/>
      <c r="F38" s="7" t="s">
        <v>285</v>
      </c>
      <c r="G38" s="28">
        <v>212080</v>
      </c>
      <c r="H38" s="28">
        <v>47952.67</v>
      </c>
      <c r="I38" s="10">
        <f t="shared" si="1"/>
        <v>0.22610651640890228</v>
      </c>
    </row>
    <row r="39" spans="1:9" ht="17.7" customHeight="1" x14ac:dyDescent="0.3">
      <c r="A39" s="29" t="s">
        <v>123</v>
      </c>
      <c r="B39" s="29" t="s">
        <v>123</v>
      </c>
      <c r="C39" s="29" t="s">
        <v>123</v>
      </c>
      <c r="D39" s="29" t="s">
        <v>286</v>
      </c>
      <c r="E39" s="29" t="s">
        <v>228</v>
      </c>
      <c r="F39" s="29" t="s">
        <v>287</v>
      </c>
      <c r="G39" s="30">
        <v>25000</v>
      </c>
      <c r="H39" s="30">
        <v>40086.47</v>
      </c>
      <c r="I39" s="10">
        <f t="shared" si="1"/>
        <v>1.6034588000000001</v>
      </c>
    </row>
    <row r="40" spans="1:9" ht="33.9" customHeight="1" x14ac:dyDescent="0.3">
      <c r="A40" s="29" t="s">
        <v>123</v>
      </c>
      <c r="B40" s="29" t="s">
        <v>123</v>
      </c>
      <c r="C40" s="29" t="s">
        <v>123</v>
      </c>
      <c r="D40" s="29" t="s">
        <v>270</v>
      </c>
      <c r="E40" s="29" t="s">
        <v>228</v>
      </c>
      <c r="F40" s="29" t="s">
        <v>271</v>
      </c>
      <c r="G40" s="30">
        <v>163870</v>
      </c>
      <c r="H40" s="30">
        <v>2307.67</v>
      </c>
      <c r="I40" s="10">
        <f t="shared" si="1"/>
        <v>1.4082321352291451E-2</v>
      </c>
    </row>
    <row r="41" spans="1:9" ht="17.7" customHeight="1" x14ac:dyDescent="0.3">
      <c r="A41" s="29" t="s">
        <v>123</v>
      </c>
      <c r="B41" s="29" t="s">
        <v>123</v>
      </c>
      <c r="C41" s="29" t="s">
        <v>123</v>
      </c>
      <c r="D41" s="29" t="s">
        <v>288</v>
      </c>
      <c r="E41" s="29" t="s">
        <v>228</v>
      </c>
      <c r="F41" s="29" t="s">
        <v>289</v>
      </c>
      <c r="G41" s="30">
        <v>500</v>
      </c>
      <c r="H41" s="30">
        <v>1792.08</v>
      </c>
      <c r="I41" s="10">
        <f t="shared" si="1"/>
        <v>3.5841599999999998</v>
      </c>
    </row>
    <row r="42" spans="1:9" ht="17.7" customHeight="1" x14ac:dyDescent="0.3">
      <c r="A42" s="29" t="s">
        <v>123</v>
      </c>
      <c r="B42" s="29" t="s">
        <v>123</v>
      </c>
      <c r="C42" s="29" t="s">
        <v>123</v>
      </c>
      <c r="D42" s="29" t="s">
        <v>290</v>
      </c>
      <c r="E42" s="29" t="s">
        <v>228</v>
      </c>
      <c r="F42" s="29" t="s">
        <v>291</v>
      </c>
      <c r="G42" s="30">
        <v>0</v>
      </c>
      <c r="H42" s="30">
        <v>0</v>
      </c>
      <c r="I42" s="10">
        <f t="shared" si="1"/>
        <v>0</v>
      </c>
    </row>
    <row r="43" spans="1:9" ht="33.9" customHeight="1" x14ac:dyDescent="0.3">
      <c r="A43" s="29" t="s">
        <v>123</v>
      </c>
      <c r="B43" s="29" t="s">
        <v>123</v>
      </c>
      <c r="C43" s="29" t="s">
        <v>123</v>
      </c>
      <c r="D43" s="29" t="s">
        <v>242</v>
      </c>
      <c r="E43" s="29" t="s">
        <v>228</v>
      </c>
      <c r="F43" s="29" t="s">
        <v>243</v>
      </c>
      <c r="G43" s="30">
        <v>2710</v>
      </c>
      <c r="H43" s="30">
        <v>557.76</v>
      </c>
      <c r="I43" s="10">
        <f t="shared" si="1"/>
        <v>0.20581549815498154</v>
      </c>
    </row>
    <row r="44" spans="1:9" ht="49.95" customHeight="1" x14ac:dyDescent="0.3">
      <c r="A44" s="29" t="s">
        <v>123</v>
      </c>
      <c r="B44" s="29" t="s">
        <v>123</v>
      </c>
      <c r="C44" s="29" t="s">
        <v>123</v>
      </c>
      <c r="D44" s="29" t="s">
        <v>292</v>
      </c>
      <c r="E44" s="29" t="s">
        <v>228</v>
      </c>
      <c r="F44" s="29" t="s">
        <v>293</v>
      </c>
      <c r="G44" s="30">
        <v>20000</v>
      </c>
      <c r="H44" s="30">
        <v>3208.69</v>
      </c>
      <c r="I44" s="10">
        <f t="shared" si="1"/>
        <v>0.16043450000000001</v>
      </c>
    </row>
    <row r="45" spans="1:9" ht="17.7" customHeight="1" x14ac:dyDescent="0.3">
      <c r="A45" s="3" t="s">
        <v>294</v>
      </c>
      <c r="B45" s="3"/>
      <c r="C45" s="3"/>
      <c r="D45" s="3"/>
      <c r="E45" s="3"/>
      <c r="F45" s="3" t="s">
        <v>295</v>
      </c>
      <c r="G45" s="27">
        <v>35300</v>
      </c>
      <c r="H45" s="27">
        <v>35300</v>
      </c>
      <c r="I45" s="5">
        <f t="shared" si="1"/>
        <v>1</v>
      </c>
    </row>
    <row r="46" spans="1:9" ht="17.7" customHeight="1" x14ac:dyDescent="0.3">
      <c r="A46" s="7"/>
      <c r="B46" s="7" t="s">
        <v>296</v>
      </c>
      <c r="C46" s="7"/>
      <c r="D46" s="7"/>
      <c r="E46" s="7"/>
      <c r="F46" s="7" t="s">
        <v>297</v>
      </c>
      <c r="G46" s="28">
        <v>1000</v>
      </c>
      <c r="H46" s="28">
        <v>1000</v>
      </c>
      <c r="I46" s="10">
        <f t="shared" si="1"/>
        <v>1</v>
      </c>
    </row>
    <row r="47" spans="1:9" ht="49.95" customHeight="1" x14ac:dyDescent="0.3">
      <c r="A47" s="29" t="s">
        <v>123</v>
      </c>
      <c r="B47" s="29" t="s">
        <v>123</v>
      </c>
      <c r="C47" s="29" t="s">
        <v>123</v>
      </c>
      <c r="D47" s="29" t="s">
        <v>227</v>
      </c>
      <c r="E47" s="29" t="s">
        <v>228</v>
      </c>
      <c r="F47" s="29" t="s">
        <v>229</v>
      </c>
      <c r="G47" s="30">
        <v>1000</v>
      </c>
      <c r="H47" s="30">
        <v>1000</v>
      </c>
      <c r="I47" s="10">
        <f t="shared" si="1"/>
        <v>1</v>
      </c>
    </row>
    <row r="48" spans="1:9" ht="17.7" customHeight="1" x14ac:dyDescent="0.3">
      <c r="A48" s="7"/>
      <c r="B48" s="7" t="s">
        <v>298</v>
      </c>
      <c r="C48" s="7"/>
      <c r="D48" s="7"/>
      <c r="E48" s="7"/>
      <c r="F48" s="7" t="s">
        <v>251</v>
      </c>
      <c r="G48" s="28">
        <v>34300</v>
      </c>
      <c r="H48" s="28">
        <v>34300</v>
      </c>
      <c r="I48" s="10">
        <f t="shared" si="1"/>
        <v>1</v>
      </c>
    </row>
    <row r="49" spans="1:9" ht="49.95" customHeight="1" x14ac:dyDescent="0.3">
      <c r="A49" s="29" t="s">
        <v>123</v>
      </c>
      <c r="B49" s="29" t="s">
        <v>123</v>
      </c>
      <c r="C49" s="29" t="s">
        <v>123</v>
      </c>
      <c r="D49" s="29" t="s">
        <v>227</v>
      </c>
      <c r="E49" s="29" t="s">
        <v>228</v>
      </c>
      <c r="F49" s="29" t="s">
        <v>229</v>
      </c>
      <c r="G49" s="30">
        <v>34300</v>
      </c>
      <c r="H49" s="30">
        <v>34300</v>
      </c>
      <c r="I49" s="10">
        <f t="shared" si="1"/>
        <v>1</v>
      </c>
    </row>
    <row r="50" spans="1:9" ht="33.9" customHeight="1" x14ac:dyDescent="0.3">
      <c r="A50" s="3" t="s">
        <v>299</v>
      </c>
      <c r="B50" s="3"/>
      <c r="C50" s="3"/>
      <c r="D50" s="3"/>
      <c r="E50" s="3"/>
      <c r="F50" s="3" t="s">
        <v>300</v>
      </c>
      <c r="G50" s="27">
        <v>5809710</v>
      </c>
      <c r="H50" s="27">
        <v>3699000</v>
      </c>
      <c r="I50" s="5">
        <f t="shared" si="1"/>
        <v>0.63669270927464539</v>
      </c>
    </row>
    <row r="51" spans="1:9" ht="33.9" customHeight="1" x14ac:dyDescent="0.3">
      <c r="A51" s="7"/>
      <c r="B51" s="7" t="s">
        <v>301</v>
      </c>
      <c r="C51" s="7"/>
      <c r="D51" s="7"/>
      <c r="E51" s="7"/>
      <c r="F51" s="7" t="s">
        <v>302</v>
      </c>
      <c r="G51" s="28">
        <v>5791710</v>
      </c>
      <c r="H51" s="28">
        <v>3688000</v>
      </c>
      <c r="I51" s="10">
        <f t="shared" si="1"/>
        <v>0.63677221407839824</v>
      </c>
    </row>
    <row r="52" spans="1:9" ht="49.95" customHeight="1" x14ac:dyDescent="0.3">
      <c r="A52" s="29" t="s">
        <v>123</v>
      </c>
      <c r="B52" s="29" t="s">
        <v>123</v>
      </c>
      <c r="C52" s="29" t="s">
        <v>123</v>
      </c>
      <c r="D52" s="29" t="s">
        <v>227</v>
      </c>
      <c r="E52" s="29" t="s">
        <v>228</v>
      </c>
      <c r="F52" s="29" t="s">
        <v>229</v>
      </c>
      <c r="G52" s="30">
        <v>5791710</v>
      </c>
      <c r="H52" s="30">
        <v>3688000</v>
      </c>
      <c r="I52" s="10">
        <f t="shared" si="1"/>
        <v>0.63677221407839824</v>
      </c>
    </row>
    <row r="53" spans="1:9" ht="17.7" customHeight="1" x14ac:dyDescent="0.3">
      <c r="A53" s="7"/>
      <c r="B53" s="7" t="s">
        <v>303</v>
      </c>
      <c r="C53" s="7"/>
      <c r="D53" s="7"/>
      <c r="E53" s="7"/>
      <c r="F53" s="7" t="s">
        <v>304</v>
      </c>
      <c r="G53" s="28">
        <v>11000</v>
      </c>
      <c r="H53" s="28">
        <v>11000</v>
      </c>
      <c r="I53" s="10">
        <f t="shared" si="1"/>
        <v>1</v>
      </c>
    </row>
    <row r="54" spans="1:9" ht="49.95" customHeight="1" x14ac:dyDescent="0.3">
      <c r="A54" s="29" t="s">
        <v>123</v>
      </c>
      <c r="B54" s="29" t="s">
        <v>123</v>
      </c>
      <c r="C54" s="29" t="s">
        <v>123</v>
      </c>
      <c r="D54" s="29" t="s">
        <v>227</v>
      </c>
      <c r="E54" s="29" t="s">
        <v>228</v>
      </c>
      <c r="F54" s="29" t="s">
        <v>229</v>
      </c>
      <c r="G54" s="30">
        <v>11000</v>
      </c>
      <c r="H54" s="30">
        <v>11000</v>
      </c>
      <c r="I54" s="10">
        <f t="shared" si="1"/>
        <v>1</v>
      </c>
    </row>
    <row r="55" spans="1:9" ht="17.7" customHeight="1" x14ac:dyDescent="0.3">
      <c r="A55" s="7"/>
      <c r="B55" s="7" t="s">
        <v>305</v>
      </c>
      <c r="C55" s="7"/>
      <c r="D55" s="7"/>
      <c r="E55" s="7"/>
      <c r="F55" s="7" t="s">
        <v>251</v>
      </c>
      <c r="G55" s="28">
        <v>7000</v>
      </c>
      <c r="H55" s="28">
        <v>0</v>
      </c>
      <c r="I55" s="10">
        <f t="shared" si="1"/>
        <v>0</v>
      </c>
    </row>
    <row r="56" spans="1:9" ht="49.95" customHeight="1" x14ac:dyDescent="0.3">
      <c r="A56" s="29" t="s">
        <v>123</v>
      </c>
      <c r="B56" s="29" t="s">
        <v>123</v>
      </c>
      <c r="C56" s="29" t="s">
        <v>123</v>
      </c>
      <c r="D56" s="29" t="s">
        <v>306</v>
      </c>
      <c r="E56" s="29" t="s">
        <v>228</v>
      </c>
      <c r="F56" s="29" t="s">
        <v>307</v>
      </c>
      <c r="G56" s="30">
        <v>7000</v>
      </c>
      <c r="H56" s="30">
        <v>0</v>
      </c>
      <c r="I56" s="10">
        <f t="shared" si="1"/>
        <v>0</v>
      </c>
    </row>
    <row r="57" spans="1:9" ht="17.7" customHeight="1" x14ac:dyDescent="0.3">
      <c r="A57" s="3" t="s">
        <v>308</v>
      </c>
      <c r="B57" s="3"/>
      <c r="C57" s="3"/>
      <c r="D57" s="3"/>
      <c r="E57" s="3"/>
      <c r="F57" s="3" t="s">
        <v>309</v>
      </c>
      <c r="G57" s="27">
        <v>198000</v>
      </c>
      <c r="H57" s="27">
        <v>99000</v>
      </c>
      <c r="I57" s="5">
        <f t="shared" si="1"/>
        <v>0.5</v>
      </c>
    </row>
    <row r="58" spans="1:9" ht="17.7" customHeight="1" x14ac:dyDescent="0.3">
      <c r="A58" s="7"/>
      <c r="B58" s="7" t="s">
        <v>310</v>
      </c>
      <c r="C58" s="7"/>
      <c r="D58" s="7"/>
      <c r="E58" s="7"/>
      <c r="F58" s="7" t="s">
        <v>311</v>
      </c>
      <c r="G58" s="28">
        <v>198000</v>
      </c>
      <c r="H58" s="28">
        <v>99000</v>
      </c>
      <c r="I58" s="10">
        <f t="shared" si="1"/>
        <v>0.5</v>
      </c>
    </row>
    <row r="59" spans="1:9" ht="49.95" customHeight="1" x14ac:dyDescent="0.3">
      <c r="A59" s="29" t="s">
        <v>123</v>
      </c>
      <c r="B59" s="29" t="s">
        <v>123</v>
      </c>
      <c r="C59" s="29" t="s">
        <v>123</v>
      </c>
      <c r="D59" s="29" t="s">
        <v>227</v>
      </c>
      <c r="E59" s="29" t="s">
        <v>228</v>
      </c>
      <c r="F59" s="29" t="s">
        <v>229</v>
      </c>
      <c r="G59" s="30">
        <v>198000</v>
      </c>
      <c r="H59" s="30">
        <v>99000</v>
      </c>
      <c r="I59" s="10">
        <f t="shared" si="1"/>
        <v>0.5</v>
      </c>
    </row>
    <row r="60" spans="1:9" ht="33.9" customHeight="1" x14ac:dyDescent="0.3">
      <c r="A60" s="3" t="s">
        <v>312</v>
      </c>
      <c r="B60" s="3"/>
      <c r="C60" s="3"/>
      <c r="D60" s="3"/>
      <c r="E60" s="3"/>
      <c r="F60" s="3" t="s">
        <v>313</v>
      </c>
      <c r="G60" s="27">
        <v>20912630</v>
      </c>
      <c r="H60" s="27">
        <v>9470124.0800000001</v>
      </c>
      <c r="I60" s="5">
        <f t="shared" si="1"/>
        <v>0.45284232925270518</v>
      </c>
    </row>
    <row r="61" spans="1:9" ht="33.9" customHeight="1" x14ac:dyDescent="0.3">
      <c r="A61" s="7"/>
      <c r="B61" s="7" t="s">
        <v>314</v>
      </c>
      <c r="C61" s="7"/>
      <c r="D61" s="7"/>
      <c r="E61" s="7"/>
      <c r="F61" s="7" t="s">
        <v>315</v>
      </c>
      <c r="G61" s="28">
        <v>2717670</v>
      </c>
      <c r="H61" s="28">
        <v>1594725.46</v>
      </c>
      <c r="I61" s="10">
        <f t="shared" si="1"/>
        <v>0.58679878719638512</v>
      </c>
    </row>
    <row r="62" spans="1:9" ht="33.9" customHeight="1" x14ac:dyDescent="0.3">
      <c r="A62" s="29" t="s">
        <v>123</v>
      </c>
      <c r="B62" s="29" t="s">
        <v>123</v>
      </c>
      <c r="C62" s="29" t="s">
        <v>123</v>
      </c>
      <c r="D62" s="29" t="s">
        <v>316</v>
      </c>
      <c r="E62" s="29" t="s">
        <v>228</v>
      </c>
      <c r="F62" s="29" t="s">
        <v>317</v>
      </c>
      <c r="G62" s="30">
        <v>1737670</v>
      </c>
      <c r="H62" s="30">
        <v>752529.7</v>
      </c>
      <c r="I62" s="10">
        <f t="shared" si="1"/>
        <v>0.43306824656004878</v>
      </c>
    </row>
    <row r="63" spans="1:9" ht="17.7" customHeight="1" x14ac:dyDescent="0.3">
      <c r="A63" s="29" t="s">
        <v>123</v>
      </c>
      <c r="B63" s="29" t="s">
        <v>123</v>
      </c>
      <c r="C63" s="29" t="s">
        <v>123</v>
      </c>
      <c r="D63" s="29" t="s">
        <v>318</v>
      </c>
      <c r="E63" s="29" t="s">
        <v>228</v>
      </c>
      <c r="F63" s="29" t="s">
        <v>319</v>
      </c>
      <c r="G63" s="30">
        <v>0</v>
      </c>
      <c r="H63" s="30">
        <v>23949.67</v>
      </c>
      <c r="I63" s="10">
        <f t="shared" si="1"/>
        <v>0</v>
      </c>
    </row>
    <row r="64" spans="1:9" ht="33.9" customHeight="1" x14ac:dyDescent="0.3">
      <c r="A64" s="29" t="s">
        <v>123</v>
      </c>
      <c r="B64" s="29" t="s">
        <v>123</v>
      </c>
      <c r="C64" s="29" t="s">
        <v>123</v>
      </c>
      <c r="D64" s="29" t="s">
        <v>320</v>
      </c>
      <c r="E64" s="29" t="s">
        <v>228</v>
      </c>
      <c r="F64" s="29" t="s">
        <v>321</v>
      </c>
      <c r="G64" s="30">
        <v>780000</v>
      </c>
      <c r="H64" s="30">
        <v>730247.4</v>
      </c>
      <c r="I64" s="10">
        <f t="shared" si="1"/>
        <v>0.93621461538461537</v>
      </c>
    </row>
    <row r="65" spans="1:9" ht="17.7" customHeight="1" x14ac:dyDescent="0.3">
      <c r="A65" s="29" t="s">
        <v>123</v>
      </c>
      <c r="B65" s="29" t="s">
        <v>123</v>
      </c>
      <c r="C65" s="29" t="s">
        <v>123</v>
      </c>
      <c r="D65" s="29" t="s">
        <v>322</v>
      </c>
      <c r="E65" s="29" t="s">
        <v>228</v>
      </c>
      <c r="F65" s="29" t="s">
        <v>323</v>
      </c>
      <c r="G65" s="30">
        <v>0</v>
      </c>
      <c r="H65" s="30">
        <v>9800</v>
      </c>
      <c r="I65" s="10">
        <f t="shared" si="1"/>
        <v>0</v>
      </c>
    </row>
    <row r="66" spans="1:9" ht="17.7" customHeight="1" x14ac:dyDescent="0.3">
      <c r="A66" s="29" t="s">
        <v>123</v>
      </c>
      <c r="B66" s="29" t="s">
        <v>123</v>
      </c>
      <c r="C66" s="29" t="s">
        <v>123</v>
      </c>
      <c r="D66" s="29" t="s">
        <v>324</v>
      </c>
      <c r="E66" s="29" t="s">
        <v>228</v>
      </c>
      <c r="F66" s="29" t="s">
        <v>325</v>
      </c>
      <c r="G66" s="30">
        <v>200000</v>
      </c>
      <c r="H66" s="30">
        <v>78130</v>
      </c>
      <c r="I66" s="10">
        <f t="shared" ref="I66:I97" si="2">IF($G66=0,0,$H66/$G66)</f>
        <v>0.39065</v>
      </c>
    </row>
    <row r="67" spans="1:9" ht="17.7" customHeight="1" x14ac:dyDescent="0.3">
      <c r="A67" s="29" t="s">
        <v>123</v>
      </c>
      <c r="B67" s="29" t="s">
        <v>123</v>
      </c>
      <c r="C67" s="29" t="s">
        <v>123</v>
      </c>
      <c r="D67" s="29" t="s">
        <v>326</v>
      </c>
      <c r="E67" s="29" t="s">
        <v>228</v>
      </c>
      <c r="F67" s="29" t="s">
        <v>327</v>
      </c>
      <c r="G67" s="30">
        <v>0</v>
      </c>
      <c r="H67" s="30">
        <v>68.69</v>
      </c>
      <c r="I67" s="10">
        <f t="shared" si="2"/>
        <v>0</v>
      </c>
    </row>
    <row r="68" spans="1:9" ht="33.9" customHeight="1" x14ac:dyDescent="0.3">
      <c r="A68" s="7"/>
      <c r="B68" s="7" t="s">
        <v>328</v>
      </c>
      <c r="C68" s="7"/>
      <c r="D68" s="7"/>
      <c r="E68" s="7"/>
      <c r="F68" s="7" t="s">
        <v>329</v>
      </c>
      <c r="G68" s="28">
        <v>18194960</v>
      </c>
      <c r="H68" s="28">
        <v>7875398.6200000001</v>
      </c>
      <c r="I68" s="10">
        <f t="shared" si="2"/>
        <v>0.43283407163302368</v>
      </c>
    </row>
    <row r="69" spans="1:9" ht="33.9" customHeight="1" x14ac:dyDescent="0.3">
      <c r="A69" s="29" t="s">
        <v>123</v>
      </c>
      <c r="B69" s="29" t="s">
        <v>123</v>
      </c>
      <c r="C69" s="29" t="s">
        <v>123</v>
      </c>
      <c r="D69" s="29" t="s">
        <v>330</v>
      </c>
      <c r="E69" s="29" t="s">
        <v>228</v>
      </c>
      <c r="F69" s="29" t="s">
        <v>331</v>
      </c>
      <c r="G69" s="30">
        <v>17794960</v>
      </c>
      <c r="H69" s="30">
        <v>7613497</v>
      </c>
      <c r="I69" s="10">
        <f t="shared" si="2"/>
        <v>0.42784569338734113</v>
      </c>
    </row>
    <row r="70" spans="1:9" ht="17.7" customHeight="1" x14ac:dyDescent="0.3">
      <c r="A70" s="29" t="s">
        <v>123</v>
      </c>
      <c r="B70" s="29" t="s">
        <v>123</v>
      </c>
      <c r="C70" s="29" t="s">
        <v>123</v>
      </c>
      <c r="D70" s="29" t="s">
        <v>332</v>
      </c>
      <c r="E70" s="29" t="s">
        <v>228</v>
      </c>
      <c r="F70" s="29" t="s">
        <v>333</v>
      </c>
      <c r="G70" s="30">
        <v>400000</v>
      </c>
      <c r="H70" s="30">
        <v>261901.62</v>
      </c>
      <c r="I70" s="10">
        <f t="shared" si="2"/>
        <v>0.65475404999999998</v>
      </c>
    </row>
    <row r="71" spans="1:9" ht="33.9" customHeight="1" x14ac:dyDescent="0.3">
      <c r="A71" s="3" t="s">
        <v>334</v>
      </c>
      <c r="B71" s="3"/>
      <c r="C71" s="3"/>
      <c r="D71" s="3"/>
      <c r="E71" s="3"/>
      <c r="F71" s="3" t="s">
        <v>335</v>
      </c>
      <c r="G71" s="27">
        <v>42488132</v>
      </c>
      <c r="H71" s="27">
        <v>24841832.199999999</v>
      </c>
      <c r="I71" s="5">
        <f t="shared" si="2"/>
        <v>0.58467696814724635</v>
      </c>
    </row>
    <row r="72" spans="1:9" ht="33.9" customHeight="1" x14ac:dyDescent="0.3">
      <c r="A72" s="7"/>
      <c r="B72" s="7" t="s">
        <v>336</v>
      </c>
      <c r="C72" s="7"/>
      <c r="D72" s="7"/>
      <c r="E72" s="7"/>
      <c r="F72" s="7" t="s">
        <v>337</v>
      </c>
      <c r="G72" s="28">
        <v>31602819</v>
      </c>
      <c r="H72" s="28">
        <v>19447888</v>
      </c>
      <c r="I72" s="10">
        <f t="shared" si="2"/>
        <v>0.61538459591215577</v>
      </c>
    </row>
    <row r="73" spans="1:9" ht="33.9" customHeight="1" x14ac:dyDescent="0.3">
      <c r="A73" s="29" t="s">
        <v>123</v>
      </c>
      <c r="B73" s="29" t="s">
        <v>123</v>
      </c>
      <c r="C73" s="29" t="s">
        <v>123</v>
      </c>
      <c r="D73" s="29" t="s">
        <v>338</v>
      </c>
      <c r="E73" s="29" t="s">
        <v>228</v>
      </c>
      <c r="F73" s="29" t="s">
        <v>339</v>
      </c>
      <c r="G73" s="30">
        <v>31602819</v>
      </c>
      <c r="H73" s="30">
        <v>19447888</v>
      </c>
      <c r="I73" s="10">
        <f t="shared" si="2"/>
        <v>0.61538459591215577</v>
      </c>
    </row>
    <row r="74" spans="1:9" ht="33.9" customHeight="1" x14ac:dyDescent="0.3">
      <c r="A74" s="7"/>
      <c r="B74" s="7" t="s">
        <v>340</v>
      </c>
      <c r="C74" s="7"/>
      <c r="D74" s="7"/>
      <c r="E74" s="7"/>
      <c r="F74" s="7" t="s">
        <v>341</v>
      </c>
      <c r="G74" s="28">
        <v>9607040</v>
      </c>
      <c r="H74" s="28">
        <v>4803522</v>
      </c>
      <c r="I74" s="10">
        <f t="shared" si="2"/>
        <v>0.50000020818066748</v>
      </c>
    </row>
    <row r="75" spans="1:9" ht="33.9" customHeight="1" x14ac:dyDescent="0.3">
      <c r="A75" s="29" t="s">
        <v>123</v>
      </c>
      <c r="B75" s="29" t="s">
        <v>123</v>
      </c>
      <c r="C75" s="29" t="s">
        <v>123</v>
      </c>
      <c r="D75" s="29" t="s">
        <v>338</v>
      </c>
      <c r="E75" s="29" t="s">
        <v>228</v>
      </c>
      <c r="F75" s="29" t="s">
        <v>339</v>
      </c>
      <c r="G75" s="30">
        <v>9607040</v>
      </c>
      <c r="H75" s="30">
        <v>4803522</v>
      </c>
      <c r="I75" s="10">
        <f t="shared" si="2"/>
        <v>0.50000020818066748</v>
      </c>
    </row>
    <row r="76" spans="1:9" ht="17.7" customHeight="1" x14ac:dyDescent="0.3">
      <c r="A76" s="7"/>
      <c r="B76" s="7" t="s">
        <v>342</v>
      </c>
      <c r="C76" s="7"/>
      <c r="D76" s="7"/>
      <c r="E76" s="7"/>
      <c r="F76" s="7" t="s">
        <v>343</v>
      </c>
      <c r="G76" s="28">
        <v>100000</v>
      </c>
      <c r="H76" s="28">
        <v>1288.2</v>
      </c>
      <c r="I76" s="10">
        <f t="shared" si="2"/>
        <v>1.2882000000000001E-2</v>
      </c>
    </row>
    <row r="77" spans="1:9" ht="17.7" customHeight="1" x14ac:dyDescent="0.3">
      <c r="A77" s="29" t="s">
        <v>123</v>
      </c>
      <c r="B77" s="29" t="s">
        <v>123</v>
      </c>
      <c r="C77" s="29" t="s">
        <v>123</v>
      </c>
      <c r="D77" s="29" t="s">
        <v>288</v>
      </c>
      <c r="E77" s="29" t="s">
        <v>228</v>
      </c>
      <c r="F77" s="29" t="s">
        <v>289</v>
      </c>
      <c r="G77" s="30">
        <v>100000</v>
      </c>
      <c r="H77" s="30">
        <v>1288.2</v>
      </c>
      <c r="I77" s="10">
        <f t="shared" si="2"/>
        <v>1.2882000000000001E-2</v>
      </c>
    </row>
    <row r="78" spans="1:9" ht="33.9" customHeight="1" x14ac:dyDescent="0.3">
      <c r="A78" s="7"/>
      <c r="B78" s="7" t="s">
        <v>344</v>
      </c>
      <c r="C78" s="7"/>
      <c r="D78" s="7"/>
      <c r="E78" s="7"/>
      <c r="F78" s="7" t="s">
        <v>345</v>
      </c>
      <c r="G78" s="28">
        <v>1178273</v>
      </c>
      <c r="H78" s="28">
        <v>589134</v>
      </c>
      <c r="I78" s="10">
        <f t="shared" si="2"/>
        <v>0.49999787825062614</v>
      </c>
    </row>
    <row r="79" spans="1:9" ht="33.9" customHeight="1" x14ac:dyDescent="0.3">
      <c r="A79" s="29" t="s">
        <v>123</v>
      </c>
      <c r="B79" s="29" t="s">
        <v>123</v>
      </c>
      <c r="C79" s="29" t="s">
        <v>123</v>
      </c>
      <c r="D79" s="29" t="s">
        <v>338</v>
      </c>
      <c r="E79" s="29" t="s">
        <v>228</v>
      </c>
      <c r="F79" s="29" t="s">
        <v>339</v>
      </c>
      <c r="G79" s="30">
        <v>1178273</v>
      </c>
      <c r="H79" s="30">
        <v>589134</v>
      </c>
      <c r="I79" s="10">
        <f t="shared" si="2"/>
        <v>0.49999787825062614</v>
      </c>
    </row>
    <row r="80" spans="1:9" ht="33.9" customHeight="1" x14ac:dyDescent="0.3">
      <c r="A80" s="3" t="s">
        <v>346</v>
      </c>
      <c r="B80" s="3"/>
      <c r="C80" s="3"/>
      <c r="D80" s="3"/>
      <c r="E80" s="3"/>
      <c r="F80" s="3" t="s">
        <v>347</v>
      </c>
      <c r="G80" s="27">
        <v>2953273.34</v>
      </c>
      <c r="H80" s="27">
        <v>425264.64000000001</v>
      </c>
      <c r="I80" s="5">
        <f t="shared" si="2"/>
        <v>0.14399772423368032</v>
      </c>
    </row>
    <row r="81" spans="1:9" ht="33.9" customHeight="1" x14ac:dyDescent="0.3">
      <c r="A81" s="7"/>
      <c r="B81" s="7" t="s">
        <v>348</v>
      </c>
      <c r="C81" s="7"/>
      <c r="D81" s="7"/>
      <c r="E81" s="7"/>
      <c r="F81" s="7" t="s">
        <v>349</v>
      </c>
      <c r="G81" s="28">
        <v>2869</v>
      </c>
      <c r="H81" s="28">
        <v>1429</v>
      </c>
      <c r="I81" s="10">
        <f t="shared" si="2"/>
        <v>0.49808295573370515</v>
      </c>
    </row>
    <row r="82" spans="1:9" ht="33.9" customHeight="1" x14ac:dyDescent="0.3">
      <c r="A82" s="29" t="s">
        <v>123</v>
      </c>
      <c r="B82" s="29" t="s">
        <v>123</v>
      </c>
      <c r="C82" s="29" t="s">
        <v>123</v>
      </c>
      <c r="D82" s="29" t="s">
        <v>350</v>
      </c>
      <c r="E82" s="29" t="s">
        <v>228</v>
      </c>
      <c r="F82" s="29" t="s">
        <v>351</v>
      </c>
      <c r="G82" s="30">
        <v>2869</v>
      </c>
      <c r="H82" s="30">
        <v>1429</v>
      </c>
      <c r="I82" s="10">
        <f t="shared" si="2"/>
        <v>0.49808295573370515</v>
      </c>
    </row>
    <row r="83" spans="1:9" ht="33.9" customHeight="1" x14ac:dyDescent="0.3">
      <c r="A83" s="7"/>
      <c r="B83" s="7" t="s">
        <v>352</v>
      </c>
      <c r="C83" s="7"/>
      <c r="D83" s="7"/>
      <c r="E83" s="7"/>
      <c r="F83" s="7" t="s">
        <v>353</v>
      </c>
      <c r="G83" s="28">
        <v>2537005</v>
      </c>
      <c r="H83" s="28">
        <v>142486.18</v>
      </c>
      <c r="I83" s="10">
        <f t="shared" si="2"/>
        <v>5.6163145125847205E-2</v>
      </c>
    </row>
    <row r="84" spans="1:9" ht="33.9" customHeight="1" x14ac:dyDescent="0.3">
      <c r="A84" s="29" t="s">
        <v>123</v>
      </c>
      <c r="B84" s="29" t="s">
        <v>123</v>
      </c>
      <c r="C84" s="29" t="s">
        <v>123</v>
      </c>
      <c r="D84" s="29" t="s">
        <v>354</v>
      </c>
      <c r="E84" s="29" t="s">
        <v>228</v>
      </c>
      <c r="F84" s="29" t="s">
        <v>355</v>
      </c>
      <c r="G84" s="30">
        <v>1000</v>
      </c>
      <c r="H84" s="30">
        <v>78</v>
      </c>
      <c r="I84" s="10">
        <f t="shared" si="2"/>
        <v>7.8E-2</v>
      </c>
    </row>
    <row r="85" spans="1:9" ht="17.7" customHeight="1" x14ac:dyDescent="0.3">
      <c r="A85" s="29" t="s">
        <v>123</v>
      </c>
      <c r="B85" s="29" t="s">
        <v>123</v>
      </c>
      <c r="C85" s="29" t="s">
        <v>123</v>
      </c>
      <c r="D85" s="29" t="s">
        <v>286</v>
      </c>
      <c r="E85" s="29" t="s">
        <v>228</v>
      </c>
      <c r="F85" s="29" t="s">
        <v>287</v>
      </c>
      <c r="G85" s="30">
        <v>1200</v>
      </c>
      <c r="H85" s="30">
        <v>90</v>
      </c>
      <c r="I85" s="10">
        <f t="shared" si="2"/>
        <v>7.4999999999999997E-2</v>
      </c>
    </row>
    <row r="86" spans="1:9" ht="49.95" customHeight="1" x14ac:dyDescent="0.3">
      <c r="A86" s="29" t="s">
        <v>123</v>
      </c>
      <c r="B86" s="29" t="s">
        <v>123</v>
      </c>
      <c r="C86" s="29" t="s">
        <v>123</v>
      </c>
      <c r="D86" s="29" t="s">
        <v>262</v>
      </c>
      <c r="E86" s="29" t="s">
        <v>228</v>
      </c>
      <c r="F86" s="29" t="s">
        <v>263</v>
      </c>
      <c r="G86" s="30">
        <v>91000</v>
      </c>
      <c r="H86" s="30">
        <v>41365.81</v>
      </c>
      <c r="I86" s="10">
        <f t="shared" si="2"/>
        <v>0.45456934065934063</v>
      </c>
    </row>
    <row r="87" spans="1:9" ht="33.9" customHeight="1" x14ac:dyDescent="0.3">
      <c r="A87" s="29" t="s">
        <v>123</v>
      </c>
      <c r="B87" s="29" t="s">
        <v>123</v>
      </c>
      <c r="C87" s="29" t="s">
        <v>123</v>
      </c>
      <c r="D87" s="29" t="s">
        <v>268</v>
      </c>
      <c r="E87" s="29" t="s">
        <v>228</v>
      </c>
      <c r="F87" s="29" t="s">
        <v>269</v>
      </c>
      <c r="G87" s="30">
        <v>30000</v>
      </c>
      <c r="H87" s="30">
        <v>8866</v>
      </c>
      <c r="I87" s="10">
        <f t="shared" si="2"/>
        <v>0.29553333333333331</v>
      </c>
    </row>
    <row r="88" spans="1:9" ht="33.9" customHeight="1" x14ac:dyDescent="0.3">
      <c r="A88" s="29" t="s">
        <v>123</v>
      </c>
      <c r="B88" s="29" t="s">
        <v>123</v>
      </c>
      <c r="C88" s="29" t="s">
        <v>123</v>
      </c>
      <c r="D88" s="29" t="s">
        <v>242</v>
      </c>
      <c r="E88" s="29" t="s">
        <v>228</v>
      </c>
      <c r="F88" s="29" t="s">
        <v>243</v>
      </c>
      <c r="G88" s="30">
        <v>15000</v>
      </c>
      <c r="H88" s="30">
        <v>62086.37</v>
      </c>
      <c r="I88" s="10">
        <f t="shared" si="2"/>
        <v>4.1390913333333339</v>
      </c>
    </row>
    <row r="89" spans="1:9" ht="66" customHeight="1" x14ac:dyDescent="0.3">
      <c r="A89" s="29" t="s">
        <v>123</v>
      </c>
      <c r="B89" s="29" t="s">
        <v>123</v>
      </c>
      <c r="C89" s="29" t="s">
        <v>123</v>
      </c>
      <c r="D89" s="29" t="s">
        <v>356</v>
      </c>
      <c r="E89" s="29" t="s">
        <v>121</v>
      </c>
      <c r="F89" s="29" t="s">
        <v>357</v>
      </c>
      <c r="G89" s="30">
        <v>95867</v>
      </c>
      <c r="H89" s="30">
        <v>0</v>
      </c>
      <c r="I89" s="10">
        <f t="shared" si="2"/>
        <v>0</v>
      </c>
    </row>
    <row r="90" spans="1:9" ht="66" customHeight="1" x14ac:dyDescent="0.3">
      <c r="A90" s="29" t="s">
        <v>123</v>
      </c>
      <c r="B90" s="29" t="s">
        <v>123</v>
      </c>
      <c r="C90" s="29" t="s">
        <v>123</v>
      </c>
      <c r="D90" s="29" t="s">
        <v>356</v>
      </c>
      <c r="E90" s="29" t="s">
        <v>146</v>
      </c>
      <c r="F90" s="29" t="s">
        <v>357</v>
      </c>
      <c r="G90" s="30">
        <v>5805</v>
      </c>
      <c r="H90" s="30">
        <v>0</v>
      </c>
      <c r="I90" s="10">
        <f t="shared" si="2"/>
        <v>0</v>
      </c>
    </row>
    <row r="91" spans="1:9" ht="66" customHeight="1" x14ac:dyDescent="0.3">
      <c r="A91" s="29" t="s">
        <v>123</v>
      </c>
      <c r="B91" s="29" t="s">
        <v>123</v>
      </c>
      <c r="C91" s="29" t="s">
        <v>123</v>
      </c>
      <c r="D91" s="29" t="s">
        <v>358</v>
      </c>
      <c r="E91" s="29" t="s">
        <v>121</v>
      </c>
      <c r="F91" s="29" t="s">
        <v>359</v>
      </c>
      <c r="G91" s="30">
        <v>2066492</v>
      </c>
      <c r="H91" s="30">
        <v>0</v>
      </c>
      <c r="I91" s="10">
        <f t="shared" si="2"/>
        <v>0</v>
      </c>
    </row>
    <row r="92" spans="1:9" ht="66" customHeight="1" x14ac:dyDescent="0.3">
      <c r="A92" s="29" t="s">
        <v>123</v>
      </c>
      <c r="B92" s="29" t="s">
        <v>123</v>
      </c>
      <c r="C92" s="29" t="s">
        <v>123</v>
      </c>
      <c r="D92" s="29" t="s">
        <v>358</v>
      </c>
      <c r="E92" s="29" t="s">
        <v>146</v>
      </c>
      <c r="F92" s="29" t="s">
        <v>359</v>
      </c>
      <c r="G92" s="30">
        <v>200641</v>
      </c>
      <c r="H92" s="30">
        <v>0</v>
      </c>
      <c r="I92" s="10">
        <f t="shared" si="2"/>
        <v>0</v>
      </c>
    </row>
    <row r="93" spans="1:9" ht="49.95" customHeight="1" x14ac:dyDescent="0.3">
      <c r="A93" s="29" t="s">
        <v>123</v>
      </c>
      <c r="B93" s="29" t="s">
        <v>123</v>
      </c>
      <c r="C93" s="29" t="s">
        <v>123</v>
      </c>
      <c r="D93" s="29" t="s">
        <v>306</v>
      </c>
      <c r="E93" s="29" t="s">
        <v>228</v>
      </c>
      <c r="F93" s="29" t="s">
        <v>307</v>
      </c>
      <c r="G93" s="30">
        <v>30000</v>
      </c>
      <c r="H93" s="30">
        <v>30000</v>
      </c>
      <c r="I93" s="10">
        <f t="shared" si="2"/>
        <v>1</v>
      </c>
    </row>
    <row r="94" spans="1:9" ht="33.9" customHeight="1" x14ac:dyDescent="0.3">
      <c r="A94" s="7"/>
      <c r="B94" s="7" t="s">
        <v>360</v>
      </c>
      <c r="C94" s="7"/>
      <c r="D94" s="7"/>
      <c r="E94" s="7"/>
      <c r="F94" s="7" t="s">
        <v>361</v>
      </c>
      <c r="G94" s="28">
        <v>6100</v>
      </c>
      <c r="H94" s="28">
        <v>9190.07</v>
      </c>
      <c r="I94" s="10">
        <f t="shared" si="2"/>
        <v>1.5065688524590164</v>
      </c>
    </row>
    <row r="95" spans="1:9" ht="33.9" customHeight="1" x14ac:dyDescent="0.3">
      <c r="A95" s="29" t="s">
        <v>123</v>
      </c>
      <c r="B95" s="29" t="s">
        <v>123</v>
      </c>
      <c r="C95" s="29" t="s">
        <v>123</v>
      </c>
      <c r="D95" s="29" t="s">
        <v>286</v>
      </c>
      <c r="E95" s="29" t="s">
        <v>228</v>
      </c>
      <c r="F95" s="29" t="s">
        <v>287</v>
      </c>
      <c r="G95" s="30">
        <v>600</v>
      </c>
      <c r="H95" s="30">
        <v>263</v>
      </c>
      <c r="I95" s="10">
        <f t="shared" si="2"/>
        <v>0.43833333333333335</v>
      </c>
    </row>
    <row r="96" spans="1:9" ht="49.95" customHeight="1" x14ac:dyDescent="0.3">
      <c r="A96" s="29" t="s">
        <v>123</v>
      </c>
      <c r="B96" s="29" t="s">
        <v>123</v>
      </c>
      <c r="C96" s="29" t="s">
        <v>123</v>
      </c>
      <c r="D96" s="29" t="s">
        <v>262</v>
      </c>
      <c r="E96" s="29" t="s">
        <v>228</v>
      </c>
      <c r="F96" s="29" t="s">
        <v>263</v>
      </c>
      <c r="G96" s="30">
        <v>5000</v>
      </c>
      <c r="H96" s="30">
        <v>8137.58</v>
      </c>
      <c r="I96" s="10">
        <f t="shared" si="2"/>
        <v>1.627516</v>
      </c>
    </row>
    <row r="97" spans="1:9" ht="17.7" customHeight="1" x14ac:dyDescent="0.3">
      <c r="A97" s="29" t="s">
        <v>123</v>
      </c>
      <c r="B97" s="29" t="s">
        <v>123</v>
      </c>
      <c r="C97" s="29" t="s">
        <v>123</v>
      </c>
      <c r="D97" s="29" t="s">
        <v>270</v>
      </c>
      <c r="E97" s="29" t="s">
        <v>228</v>
      </c>
      <c r="F97" s="29" t="s">
        <v>271</v>
      </c>
      <c r="G97" s="30">
        <v>0</v>
      </c>
      <c r="H97" s="30">
        <v>9.23</v>
      </c>
      <c r="I97" s="10">
        <f t="shared" si="2"/>
        <v>0</v>
      </c>
    </row>
    <row r="98" spans="1:9" ht="17.7" customHeight="1" x14ac:dyDescent="0.3">
      <c r="A98" s="29" t="s">
        <v>123</v>
      </c>
      <c r="B98" s="29" t="s">
        <v>123</v>
      </c>
      <c r="C98" s="29" t="s">
        <v>123</v>
      </c>
      <c r="D98" s="29" t="s">
        <v>290</v>
      </c>
      <c r="E98" s="29" t="s">
        <v>228</v>
      </c>
      <c r="F98" s="29" t="s">
        <v>291</v>
      </c>
      <c r="G98" s="30">
        <v>0</v>
      </c>
      <c r="H98" s="30">
        <v>400</v>
      </c>
      <c r="I98" s="10">
        <f t="shared" ref="I98:I129" si="3">IF($G98=0,0,$H98/$G98)</f>
        <v>0</v>
      </c>
    </row>
    <row r="99" spans="1:9" ht="17.7" customHeight="1" x14ac:dyDescent="0.3">
      <c r="A99" s="29" t="s">
        <v>123</v>
      </c>
      <c r="B99" s="29" t="s">
        <v>123</v>
      </c>
      <c r="C99" s="29" t="s">
        <v>123</v>
      </c>
      <c r="D99" s="29" t="s">
        <v>242</v>
      </c>
      <c r="E99" s="29" t="s">
        <v>228</v>
      </c>
      <c r="F99" s="29" t="s">
        <v>243</v>
      </c>
      <c r="G99" s="30">
        <v>500</v>
      </c>
      <c r="H99" s="30">
        <v>380.26</v>
      </c>
      <c r="I99" s="10">
        <f t="shared" si="3"/>
        <v>0.76051999999999997</v>
      </c>
    </row>
    <row r="100" spans="1:9" ht="33.9" customHeight="1" x14ac:dyDescent="0.3">
      <c r="A100" s="7"/>
      <c r="B100" s="7" t="s">
        <v>362</v>
      </c>
      <c r="C100" s="7"/>
      <c r="D100" s="7"/>
      <c r="E100" s="7"/>
      <c r="F100" s="7" t="s">
        <v>363</v>
      </c>
      <c r="G100" s="28">
        <v>14000</v>
      </c>
      <c r="H100" s="28">
        <v>7908.02</v>
      </c>
      <c r="I100" s="10">
        <f t="shared" si="3"/>
        <v>0.56485857142857143</v>
      </c>
    </row>
    <row r="101" spans="1:9" ht="17.7" customHeight="1" x14ac:dyDescent="0.3">
      <c r="A101" s="29" t="s">
        <v>123</v>
      </c>
      <c r="B101" s="29" t="s">
        <v>123</v>
      </c>
      <c r="C101" s="29" t="s">
        <v>123</v>
      </c>
      <c r="D101" s="29" t="s">
        <v>286</v>
      </c>
      <c r="E101" s="29" t="s">
        <v>228</v>
      </c>
      <c r="F101" s="29" t="s">
        <v>287</v>
      </c>
      <c r="G101" s="30">
        <v>500</v>
      </c>
      <c r="H101" s="30">
        <v>54</v>
      </c>
      <c r="I101" s="10">
        <f t="shared" si="3"/>
        <v>0.108</v>
      </c>
    </row>
    <row r="102" spans="1:9" ht="49.95" customHeight="1" x14ac:dyDescent="0.3">
      <c r="A102" s="29" t="s">
        <v>123</v>
      </c>
      <c r="B102" s="29" t="s">
        <v>123</v>
      </c>
      <c r="C102" s="29" t="s">
        <v>123</v>
      </c>
      <c r="D102" s="29" t="s">
        <v>262</v>
      </c>
      <c r="E102" s="29" t="s">
        <v>228</v>
      </c>
      <c r="F102" s="29" t="s">
        <v>263</v>
      </c>
      <c r="G102" s="30">
        <v>11000</v>
      </c>
      <c r="H102" s="30">
        <v>4966.66</v>
      </c>
      <c r="I102" s="10">
        <f t="shared" si="3"/>
        <v>0.45151454545454545</v>
      </c>
    </row>
    <row r="103" spans="1:9" ht="17.7" customHeight="1" x14ac:dyDescent="0.3">
      <c r="A103" s="29" t="s">
        <v>123</v>
      </c>
      <c r="B103" s="29" t="s">
        <v>123</v>
      </c>
      <c r="C103" s="29" t="s">
        <v>123</v>
      </c>
      <c r="D103" s="29" t="s">
        <v>270</v>
      </c>
      <c r="E103" s="29" t="s">
        <v>228</v>
      </c>
      <c r="F103" s="29" t="s">
        <v>271</v>
      </c>
      <c r="G103" s="30">
        <v>0</v>
      </c>
      <c r="H103" s="30">
        <v>0</v>
      </c>
      <c r="I103" s="10">
        <f t="shared" si="3"/>
        <v>0</v>
      </c>
    </row>
    <row r="104" spans="1:9" ht="17.7" customHeight="1" x14ac:dyDescent="0.3">
      <c r="A104" s="29" t="s">
        <v>123</v>
      </c>
      <c r="B104" s="29" t="s">
        <v>123</v>
      </c>
      <c r="C104" s="29" t="s">
        <v>123</v>
      </c>
      <c r="D104" s="29" t="s">
        <v>288</v>
      </c>
      <c r="E104" s="29" t="s">
        <v>228</v>
      </c>
      <c r="F104" s="29" t="s">
        <v>289</v>
      </c>
      <c r="G104" s="30">
        <v>0</v>
      </c>
      <c r="H104" s="30">
        <v>575.04</v>
      </c>
      <c r="I104" s="10">
        <f t="shared" si="3"/>
        <v>0</v>
      </c>
    </row>
    <row r="105" spans="1:9" ht="17.7" customHeight="1" x14ac:dyDescent="0.3">
      <c r="A105" s="29" t="s">
        <v>123</v>
      </c>
      <c r="B105" s="29" t="s">
        <v>123</v>
      </c>
      <c r="C105" s="29" t="s">
        <v>123</v>
      </c>
      <c r="D105" s="29" t="s">
        <v>290</v>
      </c>
      <c r="E105" s="29" t="s">
        <v>228</v>
      </c>
      <c r="F105" s="29" t="s">
        <v>291</v>
      </c>
      <c r="G105" s="30">
        <v>2000</v>
      </c>
      <c r="H105" s="30">
        <v>2000</v>
      </c>
      <c r="I105" s="10">
        <f t="shared" si="3"/>
        <v>1</v>
      </c>
    </row>
    <row r="106" spans="1:9" ht="17.7" customHeight="1" x14ac:dyDescent="0.3">
      <c r="A106" s="29" t="s">
        <v>123</v>
      </c>
      <c r="B106" s="29" t="s">
        <v>123</v>
      </c>
      <c r="C106" s="29" t="s">
        <v>123</v>
      </c>
      <c r="D106" s="29" t="s">
        <v>242</v>
      </c>
      <c r="E106" s="29" t="s">
        <v>228</v>
      </c>
      <c r="F106" s="29" t="s">
        <v>243</v>
      </c>
      <c r="G106" s="30">
        <v>500</v>
      </c>
      <c r="H106" s="30">
        <v>312.32</v>
      </c>
      <c r="I106" s="10">
        <f t="shared" si="3"/>
        <v>0.62463999999999997</v>
      </c>
    </row>
    <row r="107" spans="1:9" ht="17.7" customHeight="1" x14ac:dyDescent="0.3">
      <c r="A107" s="7"/>
      <c r="B107" s="7" t="s">
        <v>364</v>
      </c>
      <c r="C107" s="7"/>
      <c r="D107" s="7"/>
      <c r="E107" s="7"/>
      <c r="F107" s="7" t="s">
        <v>365</v>
      </c>
      <c r="G107" s="28">
        <v>18172</v>
      </c>
      <c r="H107" s="28">
        <v>0</v>
      </c>
      <c r="I107" s="10">
        <f t="shared" si="3"/>
        <v>0</v>
      </c>
    </row>
    <row r="108" spans="1:9" ht="66" customHeight="1" x14ac:dyDescent="0.3">
      <c r="A108" s="29" t="s">
        <v>123</v>
      </c>
      <c r="B108" s="29" t="s">
        <v>123</v>
      </c>
      <c r="C108" s="29" t="s">
        <v>123</v>
      </c>
      <c r="D108" s="29" t="s">
        <v>358</v>
      </c>
      <c r="E108" s="29" t="s">
        <v>25</v>
      </c>
      <c r="F108" s="29" t="s">
        <v>359</v>
      </c>
      <c r="G108" s="30">
        <v>18172</v>
      </c>
      <c r="H108" s="30">
        <v>0</v>
      </c>
      <c r="I108" s="10">
        <f t="shared" si="3"/>
        <v>0</v>
      </c>
    </row>
    <row r="109" spans="1:9" ht="33.9" customHeight="1" x14ac:dyDescent="0.3">
      <c r="A109" s="7"/>
      <c r="B109" s="7" t="s">
        <v>366</v>
      </c>
      <c r="C109" s="7"/>
      <c r="D109" s="7"/>
      <c r="E109" s="7"/>
      <c r="F109" s="7" t="s">
        <v>367</v>
      </c>
      <c r="G109" s="28">
        <v>110867</v>
      </c>
      <c r="H109" s="28">
        <v>58108.23</v>
      </c>
      <c r="I109" s="10">
        <f t="shared" si="3"/>
        <v>0.52412557388582715</v>
      </c>
    </row>
    <row r="110" spans="1:9" ht="33.9" customHeight="1" x14ac:dyDescent="0.3">
      <c r="A110" s="29" t="s">
        <v>123</v>
      </c>
      <c r="B110" s="29" t="s">
        <v>123</v>
      </c>
      <c r="C110" s="29" t="s">
        <v>123</v>
      </c>
      <c r="D110" s="29" t="s">
        <v>268</v>
      </c>
      <c r="E110" s="29" t="s">
        <v>228</v>
      </c>
      <c r="F110" s="29" t="s">
        <v>269</v>
      </c>
      <c r="G110" s="30">
        <v>110000</v>
      </c>
      <c r="H110" s="30">
        <v>57241.32</v>
      </c>
      <c r="I110" s="10">
        <f t="shared" si="3"/>
        <v>0.52037563636363637</v>
      </c>
    </row>
    <row r="111" spans="1:9" ht="33.9" customHeight="1" x14ac:dyDescent="0.3">
      <c r="A111" s="29" t="s">
        <v>123</v>
      </c>
      <c r="B111" s="29" t="s">
        <v>123</v>
      </c>
      <c r="C111" s="29" t="s">
        <v>123</v>
      </c>
      <c r="D111" s="29" t="s">
        <v>288</v>
      </c>
      <c r="E111" s="29" t="s">
        <v>228</v>
      </c>
      <c r="F111" s="29" t="s">
        <v>289</v>
      </c>
      <c r="G111" s="30">
        <v>867</v>
      </c>
      <c r="H111" s="30">
        <v>866.91</v>
      </c>
      <c r="I111" s="10">
        <f t="shared" si="3"/>
        <v>0.99989619377162631</v>
      </c>
    </row>
    <row r="112" spans="1:9" ht="33.9" customHeight="1" x14ac:dyDescent="0.3">
      <c r="A112" s="7"/>
      <c r="B112" s="7" t="s">
        <v>368</v>
      </c>
      <c r="C112" s="7"/>
      <c r="D112" s="7"/>
      <c r="E112" s="7"/>
      <c r="F112" s="7" t="s">
        <v>369</v>
      </c>
      <c r="G112" s="28">
        <v>16487.34</v>
      </c>
      <c r="H112" s="28">
        <v>16487.34</v>
      </c>
      <c r="I112" s="10">
        <f t="shared" si="3"/>
        <v>1</v>
      </c>
    </row>
    <row r="113" spans="1:9" ht="49.95" customHeight="1" x14ac:dyDescent="0.3">
      <c r="A113" s="29" t="s">
        <v>123</v>
      </c>
      <c r="B113" s="29" t="s">
        <v>123</v>
      </c>
      <c r="C113" s="29" t="s">
        <v>123</v>
      </c>
      <c r="D113" s="29" t="s">
        <v>227</v>
      </c>
      <c r="E113" s="29" t="s">
        <v>228</v>
      </c>
      <c r="F113" s="29" t="s">
        <v>229</v>
      </c>
      <c r="G113" s="30">
        <v>16487.34</v>
      </c>
      <c r="H113" s="30">
        <v>16487.34</v>
      </c>
      <c r="I113" s="10">
        <f t="shared" si="3"/>
        <v>1</v>
      </c>
    </row>
    <row r="114" spans="1:9" ht="33.9" customHeight="1" x14ac:dyDescent="0.3">
      <c r="A114" s="7"/>
      <c r="B114" s="7" t="s">
        <v>370</v>
      </c>
      <c r="C114" s="7"/>
      <c r="D114" s="7"/>
      <c r="E114" s="7"/>
      <c r="F114" s="7" t="s">
        <v>251</v>
      </c>
      <c r="G114" s="28">
        <v>247773</v>
      </c>
      <c r="H114" s="28">
        <v>189655.8</v>
      </c>
      <c r="I114" s="10">
        <f t="shared" si="3"/>
        <v>0.76544175515491997</v>
      </c>
    </row>
    <row r="115" spans="1:9" ht="17.7" customHeight="1" x14ac:dyDescent="0.3">
      <c r="A115" s="29" t="s">
        <v>123</v>
      </c>
      <c r="B115" s="29" t="s">
        <v>123</v>
      </c>
      <c r="C115" s="29" t="s">
        <v>123</v>
      </c>
      <c r="D115" s="29" t="s">
        <v>268</v>
      </c>
      <c r="E115" s="29" t="s">
        <v>228</v>
      </c>
      <c r="F115" s="29" t="s">
        <v>269</v>
      </c>
      <c r="G115" s="30">
        <v>2000</v>
      </c>
      <c r="H115" s="30">
        <v>0</v>
      </c>
      <c r="I115" s="10">
        <f t="shared" si="3"/>
        <v>0</v>
      </c>
    </row>
    <row r="116" spans="1:9" ht="66" customHeight="1" x14ac:dyDescent="0.3">
      <c r="A116" s="29" t="s">
        <v>123</v>
      </c>
      <c r="B116" s="29" t="s">
        <v>123</v>
      </c>
      <c r="C116" s="29" t="s">
        <v>123</v>
      </c>
      <c r="D116" s="29" t="s">
        <v>356</v>
      </c>
      <c r="E116" s="29" t="s">
        <v>25</v>
      </c>
      <c r="F116" s="29" t="s">
        <v>357</v>
      </c>
      <c r="G116" s="30">
        <v>50188</v>
      </c>
      <c r="H116" s="30">
        <v>0</v>
      </c>
      <c r="I116" s="10">
        <f t="shared" si="3"/>
        <v>0</v>
      </c>
    </row>
    <row r="117" spans="1:9" ht="66" customHeight="1" x14ac:dyDescent="0.3">
      <c r="A117" s="29" t="s">
        <v>123</v>
      </c>
      <c r="B117" s="29" t="s">
        <v>123</v>
      </c>
      <c r="C117" s="29" t="s">
        <v>123</v>
      </c>
      <c r="D117" s="29" t="s">
        <v>358</v>
      </c>
      <c r="E117" s="29" t="s">
        <v>121</v>
      </c>
      <c r="F117" s="29" t="s">
        <v>359</v>
      </c>
      <c r="G117" s="30">
        <v>112585</v>
      </c>
      <c r="H117" s="30">
        <v>106655.8</v>
      </c>
      <c r="I117" s="10">
        <f t="shared" si="3"/>
        <v>0.94733579073588847</v>
      </c>
    </row>
    <row r="118" spans="1:9" ht="33.9" customHeight="1" x14ac:dyDescent="0.3">
      <c r="A118" s="29" t="s">
        <v>123</v>
      </c>
      <c r="B118" s="29" t="s">
        <v>123</v>
      </c>
      <c r="C118" s="29" t="s">
        <v>123</v>
      </c>
      <c r="D118" s="29" t="s">
        <v>371</v>
      </c>
      <c r="E118" s="29" t="s">
        <v>228</v>
      </c>
      <c r="F118" s="29" t="s">
        <v>372</v>
      </c>
      <c r="G118" s="30">
        <v>63000</v>
      </c>
      <c r="H118" s="30">
        <v>63000</v>
      </c>
      <c r="I118" s="10">
        <f t="shared" si="3"/>
        <v>1</v>
      </c>
    </row>
    <row r="119" spans="1:9" ht="49.95" customHeight="1" x14ac:dyDescent="0.3">
      <c r="A119" s="29" t="s">
        <v>123</v>
      </c>
      <c r="B119" s="29" t="s">
        <v>123</v>
      </c>
      <c r="C119" s="29" t="s">
        <v>123</v>
      </c>
      <c r="D119" s="29" t="s">
        <v>306</v>
      </c>
      <c r="E119" s="29" t="s">
        <v>228</v>
      </c>
      <c r="F119" s="29" t="s">
        <v>307</v>
      </c>
      <c r="G119" s="30">
        <v>20000</v>
      </c>
      <c r="H119" s="30">
        <v>20000</v>
      </c>
      <c r="I119" s="10">
        <f t="shared" si="3"/>
        <v>1</v>
      </c>
    </row>
    <row r="120" spans="1:9" ht="33.9" customHeight="1" x14ac:dyDescent="0.3">
      <c r="A120" s="3" t="s">
        <v>373</v>
      </c>
      <c r="B120" s="3"/>
      <c r="C120" s="3"/>
      <c r="D120" s="3"/>
      <c r="E120" s="3"/>
      <c r="F120" s="3" t="s">
        <v>374</v>
      </c>
      <c r="G120" s="27">
        <v>1683233</v>
      </c>
      <c r="H120" s="27">
        <v>1042333</v>
      </c>
      <c r="I120" s="5">
        <f t="shared" si="3"/>
        <v>0.61924463220481063</v>
      </c>
    </row>
    <row r="121" spans="1:9" ht="17.7" customHeight="1" x14ac:dyDescent="0.3">
      <c r="A121" s="7"/>
      <c r="B121" s="7" t="s">
        <v>375</v>
      </c>
      <c r="C121" s="7"/>
      <c r="D121" s="7"/>
      <c r="E121" s="7"/>
      <c r="F121" s="7" t="s">
        <v>376</v>
      </c>
      <c r="G121" s="28">
        <v>562233</v>
      </c>
      <c r="H121" s="28">
        <v>562233</v>
      </c>
      <c r="I121" s="10">
        <f t="shared" si="3"/>
        <v>1</v>
      </c>
    </row>
    <row r="122" spans="1:9" ht="49.95" customHeight="1" x14ac:dyDescent="0.3">
      <c r="A122" s="29" t="s">
        <v>123</v>
      </c>
      <c r="B122" s="29" t="s">
        <v>123</v>
      </c>
      <c r="C122" s="29" t="s">
        <v>123</v>
      </c>
      <c r="D122" s="29" t="s">
        <v>244</v>
      </c>
      <c r="E122" s="29" t="s">
        <v>228</v>
      </c>
      <c r="F122" s="29" t="s">
        <v>245</v>
      </c>
      <c r="G122" s="30">
        <v>562233</v>
      </c>
      <c r="H122" s="30">
        <v>562233</v>
      </c>
      <c r="I122" s="10">
        <f t="shared" si="3"/>
        <v>1</v>
      </c>
    </row>
    <row r="123" spans="1:9" ht="33.9" customHeight="1" x14ac:dyDescent="0.3">
      <c r="A123" s="7"/>
      <c r="B123" s="7" t="s">
        <v>377</v>
      </c>
      <c r="C123" s="7"/>
      <c r="D123" s="7"/>
      <c r="E123" s="7"/>
      <c r="F123" s="7" t="s">
        <v>378</v>
      </c>
      <c r="G123" s="28">
        <v>1120000</v>
      </c>
      <c r="H123" s="28">
        <v>480100</v>
      </c>
      <c r="I123" s="10">
        <f t="shared" si="3"/>
        <v>0.42866071428571428</v>
      </c>
    </row>
    <row r="124" spans="1:9" ht="49.95" customHeight="1" x14ac:dyDescent="0.3">
      <c r="A124" s="29" t="s">
        <v>123</v>
      </c>
      <c r="B124" s="29" t="s">
        <v>123</v>
      </c>
      <c r="C124" s="29" t="s">
        <v>123</v>
      </c>
      <c r="D124" s="29" t="s">
        <v>227</v>
      </c>
      <c r="E124" s="29" t="s">
        <v>228</v>
      </c>
      <c r="F124" s="29" t="s">
        <v>229</v>
      </c>
      <c r="G124" s="30">
        <v>1120000</v>
      </c>
      <c r="H124" s="30">
        <v>480100</v>
      </c>
      <c r="I124" s="10">
        <f t="shared" si="3"/>
        <v>0.42866071428571428</v>
      </c>
    </row>
    <row r="125" spans="1:9" ht="17.7" customHeight="1" x14ac:dyDescent="0.3">
      <c r="A125" s="7"/>
      <c r="B125" s="7" t="s">
        <v>379</v>
      </c>
      <c r="C125" s="7"/>
      <c r="D125" s="7"/>
      <c r="E125" s="7"/>
      <c r="F125" s="7" t="s">
        <v>251</v>
      </c>
      <c r="G125" s="28">
        <v>1000</v>
      </c>
      <c r="H125" s="28">
        <v>0</v>
      </c>
      <c r="I125" s="10">
        <f t="shared" si="3"/>
        <v>0</v>
      </c>
    </row>
    <row r="126" spans="1:9" ht="49.95" customHeight="1" x14ac:dyDescent="0.3">
      <c r="A126" s="29" t="s">
        <v>123</v>
      </c>
      <c r="B126" s="29" t="s">
        <v>123</v>
      </c>
      <c r="C126" s="29" t="s">
        <v>123</v>
      </c>
      <c r="D126" s="29" t="s">
        <v>227</v>
      </c>
      <c r="E126" s="29" t="s">
        <v>228</v>
      </c>
      <c r="F126" s="29" t="s">
        <v>229</v>
      </c>
      <c r="G126" s="30">
        <v>1000</v>
      </c>
      <c r="H126" s="30">
        <v>0</v>
      </c>
      <c r="I126" s="10">
        <f t="shared" si="3"/>
        <v>0</v>
      </c>
    </row>
    <row r="127" spans="1:9" ht="33.9" customHeight="1" x14ac:dyDescent="0.3">
      <c r="A127" s="3" t="s">
        <v>380</v>
      </c>
      <c r="B127" s="3"/>
      <c r="C127" s="3"/>
      <c r="D127" s="3"/>
      <c r="E127" s="3"/>
      <c r="F127" s="3" t="s">
        <v>381</v>
      </c>
      <c r="G127" s="27">
        <v>5395114</v>
      </c>
      <c r="H127" s="27">
        <v>2813365.93</v>
      </c>
      <c r="I127" s="5">
        <f t="shared" si="3"/>
        <v>0.52146552046907635</v>
      </c>
    </row>
    <row r="128" spans="1:9" ht="33.9" customHeight="1" x14ac:dyDescent="0.3">
      <c r="A128" s="7"/>
      <c r="B128" s="7" t="s">
        <v>382</v>
      </c>
      <c r="C128" s="7"/>
      <c r="D128" s="7"/>
      <c r="E128" s="7"/>
      <c r="F128" s="7" t="s">
        <v>383</v>
      </c>
      <c r="G128" s="28">
        <v>5213189</v>
      </c>
      <c r="H128" s="28">
        <v>2647990.9300000002</v>
      </c>
      <c r="I128" s="10">
        <f t="shared" si="3"/>
        <v>0.50794071152992926</v>
      </c>
    </row>
    <row r="129" spans="1:9" ht="33.9" customHeight="1" x14ac:dyDescent="0.3">
      <c r="A129" s="29" t="s">
        <v>123</v>
      </c>
      <c r="B129" s="29" t="s">
        <v>123</v>
      </c>
      <c r="C129" s="29" t="s">
        <v>123</v>
      </c>
      <c r="D129" s="29" t="s">
        <v>268</v>
      </c>
      <c r="E129" s="29" t="s">
        <v>228</v>
      </c>
      <c r="F129" s="29" t="s">
        <v>269</v>
      </c>
      <c r="G129" s="30">
        <v>3842816</v>
      </c>
      <c r="H129" s="30">
        <v>1937196.56</v>
      </c>
      <c r="I129" s="10">
        <f t="shared" si="3"/>
        <v>0.50410859119978679</v>
      </c>
    </row>
    <row r="130" spans="1:9" ht="17.7" customHeight="1" x14ac:dyDescent="0.3">
      <c r="A130" s="29" t="s">
        <v>123</v>
      </c>
      <c r="B130" s="29" t="s">
        <v>123</v>
      </c>
      <c r="C130" s="29" t="s">
        <v>123</v>
      </c>
      <c r="D130" s="29" t="s">
        <v>242</v>
      </c>
      <c r="E130" s="29" t="s">
        <v>228</v>
      </c>
      <c r="F130" s="29" t="s">
        <v>243</v>
      </c>
      <c r="G130" s="30">
        <v>8000</v>
      </c>
      <c r="H130" s="30">
        <v>8341.3700000000008</v>
      </c>
      <c r="I130" s="10">
        <f t="shared" ref="I130:I161" si="4">IF($G130=0,0,$H130/$G130)</f>
        <v>1.0426712500000002</v>
      </c>
    </row>
    <row r="131" spans="1:9" ht="33.9" customHeight="1" x14ac:dyDescent="0.3">
      <c r="A131" s="29" t="s">
        <v>123</v>
      </c>
      <c r="B131" s="29" t="s">
        <v>123</v>
      </c>
      <c r="C131" s="29" t="s">
        <v>123</v>
      </c>
      <c r="D131" s="29" t="s">
        <v>350</v>
      </c>
      <c r="E131" s="29" t="s">
        <v>228</v>
      </c>
      <c r="F131" s="29" t="s">
        <v>351</v>
      </c>
      <c r="G131" s="30">
        <v>1362373</v>
      </c>
      <c r="H131" s="30">
        <v>702453</v>
      </c>
      <c r="I131" s="10">
        <f t="shared" si="4"/>
        <v>0.51560989538107405</v>
      </c>
    </row>
    <row r="132" spans="1:9" ht="33.9" customHeight="1" x14ac:dyDescent="0.3">
      <c r="A132" s="7"/>
      <c r="B132" s="7" t="s">
        <v>384</v>
      </c>
      <c r="C132" s="7"/>
      <c r="D132" s="7"/>
      <c r="E132" s="7"/>
      <c r="F132" s="7" t="s">
        <v>385</v>
      </c>
      <c r="G132" s="28">
        <v>21150</v>
      </c>
      <c r="H132" s="28">
        <v>4600</v>
      </c>
      <c r="I132" s="10">
        <f t="shared" si="4"/>
        <v>0.21749408983451538</v>
      </c>
    </row>
    <row r="133" spans="1:9" ht="49.95" customHeight="1" x14ac:dyDescent="0.3">
      <c r="A133" s="29" t="s">
        <v>123</v>
      </c>
      <c r="B133" s="29" t="s">
        <v>123</v>
      </c>
      <c r="C133" s="29" t="s">
        <v>123</v>
      </c>
      <c r="D133" s="29" t="s">
        <v>227</v>
      </c>
      <c r="E133" s="29" t="s">
        <v>228</v>
      </c>
      <c r="F133" s="29" t="s">
        <v>229</v>
      </c>
      <c r="G133" s="30">
        <v>21150</v>
      </c>
      <c r="H133" s="30">
        <v>4600</v>
      </c>
      <c r="I133" s="10">
        <f t="shared" si="4"/>
        <v>0.21749408983451538</v>
      </c>
    </row>
    <row r="134" spans="1:9" ht="17.7" customHeight="1" x14ac:dyDescent="0.3">
      <c r="A134" s="7"/>
      <c r="B134" s="7" t="s">
        <v>386</v>
      </c>
      <c r="C134" s="7"/>
      <c r="D134" s="7"/>
      <c r="E134" s="7"/>
      <c r="F134" s="7" t="s">
        <v>251</v>
      </c>
      <c r="G134" s="28">
        <v>160775</v>
      </c>
      <c r="H134" s="28">
        <v>160775</v>
      </c>
      <c r="I134" s="10">
        <f t="shared" si="4"/>
        <v>1</v>
      </c>
    </row>
    <row r="135" spans="1:9" ht="66" customHeight="1" x14ac:dyDescent="0.3">
      <c r="A135" s="29" t="s">
        <v>123</v>
      </c>
      <c r="B135" s="29" t="s">
        <v>123</v>
      </c>
      <c r="C135" s="29" t="s">
        <v>123</v>
      </c>
      <c r="D135" s="29" t="s">
        <v>356</v>
      </c>
      <c r="E135" s="29" t="s">
        <v>121</v>
      </c>
      <c r="F135" s="29" t="s">
        <v>357</v>
      </c>
      <c r="G135" s="30">
        <v>147284</v>
      </c>
      <c r="H135" s="30">
        <v>147284.37</v>
      </c>
      <c r="I135" s="10">
        <f t="shared" si="4"/>
        <v>1.0000025121533906</v>
      </c>
    </row>
    <row r="136" spans="1:9" ht="66" customHeight="1" x14ac:dyDescent="0.3">
      <c r="A136" s="29" t="s">
        <v>123</v>
      </c>
      <c r="B136" s="29" t="s">
        <v>123</v>
      </c>
      <c r="C136" s="29" t="s">
        <v>123</v>
      </c>
      <c r="D136" s="29" t="s">
        <v>356</v>
      </c>
      <c r="E136" s="29" t="s">
        <v>146</v>
      </c>
      <c r="F136" s="29" t="s">
        <v>357</v>
      </c>
      <c r="G136" s="30">
        <v>13491</v>
      </c>
      <c r="H136" s="30">
        <v>13490.63</v>
      </c>
      <c r="I136" s="10">
        <f t="shared" si="4"/>
        <v>0.99997257430879838</v>
      </c>
    </row>
    <row r="137" spans="1:9" ht="33.9" customHeight="1" x14ac:dyDescent="0.3">
      <c r="A137" s="3" t="s">
        <v>387</v>
      </c>
      <c r="B137" s="3"/>
      <c r="C137" s="3"/>
      <c r="D137" s="3"/>
      <c r="E137" s="3"/>
      <c r="F137" s="3" t="s">
        <v>388</v>
      </c>
      <c r="G137" s="27">
        <v>2146122.75</v>
      </c>
      <c r="H137" s="27">
        <v>1327140.29</v>
      </c>
      <c r="I137" s="5">
        <f t="shared" si="4"/>
        <v>0.61838974028862048</v>
      </c>
    </row>
    <row r="138" spans="1:9" ht="33.9" customHeight="1" x14ac:dyDescent="0.3">
      <c r="A138" s="7"/>
      <c r="B138" s="7" t="s">
        <v>389</v>
      </c>
      <c r="C138" s="7"/>
      <c r="D138" s="7"/>
      <c r="E138" s="7"/>
      <c r="F138" s="7" t="s">
        <v>390</v>
      </c>
      <c r="G138" s="28">
        <v>689717.75</v>
      </c>
      <c r="H138" s="28">
        <v>271167.55</v>
      </c>
      <c r="I138" s="10">
        <f t="shared" si="4"/>
        <v>0.39315727339190559</v>
      </c>
    </row>
    <row r="139" spans="1:9" ht="49.95" customHeight="1" x14ac:dyDescent="0.3">
      <c r="A139" s="29" t="s">
        <v>123</v>
      </c>
      <c r="B139" s="29" t="s">
        <v>123</v>
      </c>
      <c r="C139" s="29" t="s">
        <v>123</v>
      </c>
      <c r="D139" s="29" t="s">
        <v>227</v>
      </c>
      <c r="E139" s="29" t="s">
        <v>228</v>
      </c>
      <c r="F139" s="29" t="s">
        <v>229</v>
      </c>
      <c r="G139" s="30">
        <v>651901.75</v>
      </c>
      <c r="H139" s="30">
        <v>255918.75</v>
      </c>
      <c r="I139" s="10">
        <f t="shared" si="4"/>
        <v>0.3925725770792915</v>
      </c>
    </row>
    <row r="140" spans="1:9" ht="33.9" customHeight="1" x14ac:dyDescent="0.3">
      <c r="A140" s="29" t="s">
        <v>123</v>
      </c>
      <c r="B140" s="29" t="s">
        <v>123</v>
      </c>
      <c r="C140" s="29" t="s">
        <v>123</v>
      </c>
      <c r="D140" s="29" t="s">
        <v>391</v>
      </c>
      <c r="E140" s="29" t="s">
        <v>228</v>
      </c>
      <c r="F140" s="29" t="s">
        <v>392</v>
      </c>
      <c r="G140" s="30">
        <v>37000</v>
      </c>
      <c r="H140" s="30">
        <v>14800</v>
      </c>
      <c r="I140" s="10">
        <f t="shared" si="4"/>
        <v>0.4</v>
      </c>
    </row>
    <row r="141" spans="1:9" ht="33.9" customHeight="1" x14ac:dyDescent="0.3">
      <c r="A141" s="29" t="s">
        <v>123</v>
      </c>
      <c r="B141" s="29" t="s">
        <v>123</v>
      </c>
      <c r="C141" s="29" t="s">
        <v>123</v>
      </c>
      <c r="D141" s="29" t="s">
        <v>272</v>
      </c>
      <c r="E141" s="29" t="s">
        <v>228</v>
      </c>
      <c r="F141" s="29" t="s">
        <v>273</v>
      </c>
      <c r="G141" s="30">
        <v>816</v>
      </c>
      <c r="H141" s="30">
        <v>448.8</v>
      </c>
      <c r="I141" s="10">
        <f t="shared" si="4"/>
        <v>0.55000000000000004</v>
      </c>
    </row>
    <row r="142" spans="1:9" ht="33.9" customHeight="1" x14ac:dyDescent="0.3">
      <c r="A142" s="7"/>
      <c r="B142" s="7" t="s">
        <v>393</v>
      </c>
      <c r="C142" s="7"/>
      <c r="D142" s="7"/>
      <c r="E142" s="7"/>
      <c r="F142" s="7" t="s">
        <v>394</v>
      </c>
      <c r="G142" s="28">
        <v>120306</v>
      </c>
      <c r="H142" s="28">
        <v>42488.67</v>
      </c>
      <c r="I142" s="10">
        <f t="shared" si="4"/>
        <v>0.35317166226123387</v>
      </c>
    </row>
    <row r="143" spans="1:9" ht="17.7" customHeight="1" x14ac:dyDescent="0.3">
      <c r="A143" s="29" t="s">
        <v>123</v>
      </c>
      <c r="B143" s="29" t="s">
        <v>123</v>
      </c>
      <c r="C143" s="29" t="s">
        <v>123</v>
      </c>
      <c r="D143" s="29" t="s">
        <v>395</v>
      </c>
      <c r="E143" s="29" t="s">
        <v>228</v>
      </c>
      <c r="F143" s="29" t="s">
        <v>396</v>
      </c>
      <c r="G143" s="30">
        <v>0</v>
      </c>
      <c r="H143" s="30">
        <v>11.6</v>
      </c>
      <c r="I143" s="10">
        <f t="shared" si="4"/>
        <v>0</v>
      </c>
    </row>
    <row r="144" spans="1:9" ht="33.9" customHeight="1" x14ac:dyDescent="0.3">
      <c r="A144" s="29" t="s">
        <v>123</v>
      </c>
      <c r="B144" s="29" t="s">
        <v>123</v>
      </c>
      <c r="C144" s="29" t="s">
        <v>123</v>
      </c>
      <c r="D144" s="29" t="s">
        <v>242</v>
      </c>
      <c r="E144" s="29" t="s">
        <v>228</v>
      </c>
      <c r="F144" s="29" t="s">
        <v>243</v>
      </c>
      <c r="G144" s="30">
        <v>120306</v>
      </c>
      <c r="H144" s="30">
        <v>42477.07</v>
      </c>
      <c r="I144" s="10">
        <f t="shared" si="4"/>
        <v>0.35307524146759095</v>
      </c>
    </row>
    <row r="145" spans="1:9" ht="33.9" customHeight="1" x14ac:dyDescent="0.3">
      <c r="A145" s="7"/>
      <c r="B145" s="7" t="s">
        <v>397</v>
      </c>
      <c r="C145" s="7"/>
      <c r="D145" s="7"/>
      <c r="E145" s="7"/>
      <c r="F145" s="7" t="s">
        <v>398</v>
      </c>
      <c r="G145" s="28">
        <v>628600</v>
      </c>
      <c r="H145" s="28">
        <v>310037.19</v>
      </c>
      <c r="I145" s="10">
        <f t="shared" si="4"/>
        <v>0.49321856506522432</v>
      </c>
    </row>
    <row r="146" spans="1:9" ht="33.9" customHeight="1" x14ac:dyDescent="0.3">
      <c r="A146" s="29" t="s">
        <v>123</v>
      </c>
      <c r="B146" s="29" t="s">
        <v>123</v>
      </c>
      <c r="C146" s="29" t="s">
        <v>123</v>
      </c>
      <c r="D146" s="29" t="s">
        <v>399</v>
      </c>
      <c r="E146" s="29" t="s">
        <v>228</v>
      </c>
      <c r="F146" s="29" t="s">
        <v>400</v>
      </c>
      <c r="G146" s="30">
        <v>4300</v>
      </c>
      <c r="H146" s="30">
        <v>2970</v>
      </c>
      <c r="I146" s="10">
        <f t="shared" si="4"/>
        <v>0.69069767441860463</v>
      </c>
    </row>
    <row r="147" spans="1:9" ht="33.9" customHeight="1" x14ac:dyDescent="0.3">
      <c r="A147" s="29" t="s">
        <v>123</v>
      </c>
      <c r="B147" s="29" t="s">
        <v>123</v>
      </c>
      <c r="C147" s="29" t="s">
        <v>123</v>
      </c>
      <c r="D147" s="29" t="s">
        <v>286</v>
      </c>
      <c r="E147" s="29" t="s">
        <v>228</v>
      </c>
      <c r="F147" s="29" t="s">
        <v>287</v>
      </c>
      <c r="G147" s="30">
        <v>57700</v>
      </c>
      <c r="H147" s="30">
        <v>22380</v>
      </c>
      <c r="I147" s="10">
        <f t="shared" si="4"/>
        <v>0.38786828422876951</v>
      </c>
    </row>
    <row r="148" spans="1:9" ht="17.7" customHeight="1" x14ac:dyDescent="0.3">
      <c r="A148" s="29" t="s">
        <v>123</v>
      </c>
      <c r="B148" s="29" t="s">
        <v>123</v>
      </c>
      <c r="C148" s="29" t="s">
        <v>123</v>
      </c>
      <c r="D148" s="29" t="s">
        <v>288</v>
      </c>
      <c r="E148" s="29" t="s">
        <v>228</v>
      </c>
      <c r="F148" s="29" t="s">
        <v>289</v>
      </c>
      <c r="G148" s="30">
        <v>0</v>
      </c>
      <c r="H148" s="30">
        <v>1728.53</v>
      </c>
      <c r="I148" s="10">
        <f t="shared" si="4"/>
        <v>0</v>
      </c>
    </row>
    <row r="149" spans="1:9" ht="33.9" customHeight="1" x14ac:dyDescent="0.3">
      <c r="A149" s="29" t="s">
        <v>123</v>
      </c>
      <c r="B149" s="29" t="s">
        <v>123</v>
      </c>
      <c r="C149" s="29" t="s">
        <v>123</v>
      </c>
      <c r="D149" s="29" t="s">
        <v>401</v>
      </c>
      <c r="E149" s="29" t="s">
        <v>228</v>
      </c>
      <c r="F149" s="29" t="s">
        <v>402</v>
      </c>
      <c r="G149" s="30">
        <v>444500</v>
      </c>
      <c r="H149" s="30">
        <v>236467</v>
      </c>
      <c r="I149" s="10">
        <f t="shared" si="4"/>
        <v>0.53198425196850396</v>
      </c>
    </row>
    <row r="150" spans="1:9" ht="49.95" customHeight="1" x14ac:dyDescent="0.3">
      <c r="A150" s="29" t="s">
        <v>123</v>
      </c>
      <c r="B150" s="29" t="s">
        <v>123</v>
      </c>
      <c r="C150" s="29" t="s">
        <v>123</v>
      </c>
      <c r="D150" s="29" t="s">
        <v>292</v>
      </c>
      <c r="E150" s="29" t="s">
        <v>228</v>
      </c>
      <c r="F150" s="29" t="s">
        <v>293</v>
      </c>
      <c r="G150" s="30">
        <v>122100</v>
      </c>
      <c r="H150" s="30">
        <v>46491.66</v>
      </c>
      <c r="I150" s="10">
        <f t="shared" si="4"/>
        <v>0.38076707616707617</v>
      </c>
    </row>
    <row r="151" spans="1:9" ht="33.9" customHeight="1" x14ac:dyDescent="0.3">
      <c r="A151" s="7"/>
      <c r="B151" s="7" t="s">
        <v>403</v>
      </c>
      <c r="C151" s="7"/>
      <c r="D151" s="7"/>
      <c r="E151" s="7"/>
      <c r="F151" s="7" t="s">
        <v>251</v>
      </c>
      <c r="G151" s="28">
        <v>707499</v>
      </c>
      <c r="H151" s="28">
        <v>703446.88</v>
      </c>
      <c r="I151" s="10">
        <f t="shared" si="4"/>
        <v>0.99427261381288168</v>
      </c>
    </row>
    <row r="152" spans="1:9" ht="66" customHeight="1" x14ac:dyDescent="0.3">
      <c r="A152" s="29" t="s">
        <v>123</v>
      </c>
      <c r="B152" s="29" t="s">
        <v>123</v>
      </c>
      <c r="C152" s="29" t="s">
        <v>123</v>
      </c>
      <c r="D152" s="29" t="s">
        <v>356</v>
      </c>
      <c r="E152" s="29" t="s">
        <v>121</v>
      </c>
      <c r="F152" s="29" t="s">
        <v>357</v>
      </c>
      <c r="G152" s="30">
        <v>700074</v>
      </c>
      <c r="H152" s="30">
        <v>700071.88</v>
      </c>
      <c r="I152" s="10">
        <f t="shared" si="4"/>
        <v>0.99999697174870084</v>
      </c>
    </row>
    <row r="153" spans="1:9" ht="49.95" customHeight="1" x14ac:dyDescent="0.3">
      <c r="A153" s="29" t="s">
        <v>123</v>
      </c>
      <c r="B153" s="29" t="s">
        <v>123</v>
      </c>
      <c r="C153" s="29" t="s">
        <v>123</v>
      </c>
      <c r="D153" s="29" t="s">
        <v>227</v>
      </c>
      <c r="E153" s="29" t="s">
        <v>228</v>
      </c>
      <c r="F153" s="29" t="s">
        <v>229</v>
      </c>
      <c r="G153" s="30">
        <v>7425</v>
      </c>
      <c r="H153" s="30">
        <v>3375</v>
      </c>
      <c r="I153" s="10">
        <f t="shared" si="4"/>
        <v>0.45454545454545453</v>
      </c>
    </row>
    <row r="154" spans="1:9" ht="33.9" customHeight="1" x14ac:dyDescent="0.3">
      <c r="A154" s="3" t="s">
        <v>404</v>
      </c>
      <c r="B154" s="3"/>
      <c r="C154" s="3"/>
      <c r="D154" s="3"/>
      <c r="E154" s="3"/>
      <c r="F154" s="3" t="s">
        <v>405</v>
      </c>
      <c r="G154" s="27">
        <v>31689</v>
      </c>
      <c r="H154" s="27">
        <v>12715.27</v>
      </c>
      <c r="I154" s="5">
        <f t="shared" si="4"/>
        <v>0.40125185395563129</v>
      </c>
    </row>
    <row r="155" spans="1:9" ht="33.9" customHeight="1" x14ac:dyDescent="0.3">
      <c r="A155" s="7"/>
      <c r="B155" s="7" t="s">
        <v>406</v>
      </c>
      <c r="C155" s="7"/>
      <c r="D155" s="7"/>
      <c r="E155" s="7"/>
      <c r="F155" s="7" t="s">
        <v>407</v>
      </c>
      <c r="G155" s="28">
        <v>30000</v>
      </c>
      <c r="H155" s="28">
        <v>10226.629999999999</v>
      </c>
      <c r="I155" s="10">
        <f t="shared" si="4"/>
        <v>0.34088766666666664</v>
      </c>
    </row>
    <row r="156" spans="1:9" ht="33.9" customHeight="1" x14ac:dyDescent="0.3">
      <c r="A156" s="29" t="s">
        <v>123</v>
      </c>
      <c r="B156" s="29" t="s">
        <v>123</v>
      </c>
      <c r="C156" s="29" t="s">
        <v>123</v>
      </c>
      <c r="D156" s="29" t="s">
        <v>268</v>
      </c>
      <c r="E156" s="29" t="s">
        <v>228</v>
      </c>
      <c r="F156" s="29" t="s">
        <v>269</v>
      </c>
      <c r="G156" s="30">
        <v>30000</v>
      </c>
      <c r="H156" s="30">
        <v>10226.629999999999</v>
      </c>
      <c r="I156" s="10">
        <f t="shared" si="4"/>
        <v>0.34088766666666664</v>
      </c>
    </row>
    <row r="157" spans="1:9" ht="17.7" customHeight="1" x14ac:dyDescent="0.3">
      <c r="A157" s="7"/>
      <c r="B157" s="7" t="s">
        <v>408</v>
      </c>
      <c r="C157" s="7"/>
      <c r="D157" s="7"/>
      <c r="E157" s="7"/>
      <c r="F157" s="7" t="s">
        <v>409</v>
      </c>
      <c r="G157" s="28">
        <v>0</v>
      </c>
      <c r="H157" s="28">
        <v>800</v>
      </c>
      <c r="I157" s="10">
        <f t="shared" si="4"/>
        <v>0</v>
      </c>
    </row>
    <row r="158" spans="1:9" ht="49.95" customHeight="1" x14ac:dyDescent="0.3">
      <c r="A158" s="29" t="s">
        <v>123</v>
      </c>
      <c r="B158" s="29" t="s">
        <v>123</v>
      </c>
      <c r="C158" s="29" t="s">
        <v>123</v>
      </c>
      <c r="D158" s="29" t="s">
        <v>306</v>
      </c>
      <c r="E158" s="29" t="s">
        <v>228</v>
      </c>
      <c r="F158" s="29" t="s">
        <v>307</v>
      </c>
      <c r="G158" s="30">
        <v>0</v>
      </c>
      <c r="H158" s="30">
        <v>800</v>
      </c>
      <c r="I158" s="10">
        <f t="shared" si="4"/>
        <v>0</v>
      </c>
    </row>
    <row r="159" spans="1:9" ht="33.9" customHeight="1" x14ac:dyDescent="0.3">
      <c r="A159" s="7"/>
      <c r="B159" s="7" t="s">
        <v>410</v>
      </c>
      <c r="C159" s="7"/>
      <c r="D159" s="7"/>
      <c r="E159" s="7"/>
      <c r="F159" s="7" t="s">
        <v>411</v>
      </c>
      <c r="G159" s="28">
        <v>1689</v>
      </c>
      <c r="H159" s="28">
        <v>1688.64</v>
      </c>
      <c r="I159" s="10">
        <f t="shared" si="4"/>
        <v>0.99978685612788643</v>
      </c>
    </row>
    <row r="160" spans="1:9" ht="33.9" customHeight="1" x14ac:dyDescent="0.3">
      <c r="A160" s="29" t="s">
        <v>123</v>
      </c>
      <c r="B160" s="29" t="s">
        <v>123</v>
      </c>
      <c r="C160" s="29" t="s">
        <v>123</v>
      </c>
      <c r="D160" s="29" t="s">
        <v>290</v>
      </c>
      <c r="E160" s="29" t="s">
        <v>228</v>
      </c>
      <c r="F160" s="29" t="s">
        <v>291</v>
      </c>
      <c r="G160" s="30">
        <v>1689</v>
      </c>
      <c r="H160" s="30">
        <v>1688.64</v>
      </c>
      <c r="I160" s="10">
        <f t="shared" si="4"/>
        <v>0.99978685612788643</v>
      </c>
    </row>
    <row r="161" spans="1:9" ht="33.9" customHeight="1" x14ac:dyDescent="0.3">
      <c r="A161" s="3" t="s">
        <v>412</v>
      </c>
      <c r="B161" s="3"/>
      <c r="C161" s="3"/>
      <c r="D161" s="3"/>
      <c r="E161" s="3"/>
      <c r="F161" s="3" t="s">
        <v>413</v>
      </c>
      <c r="G161" s="27">
        <v>3737760</v>
      </c>
      <c r="H161" s="27">
        <v>1903423.64</v>
      </c>
      <c r="I161" s="5">
        <f t="shared" si="4"/>
        <v>0.5092418025769444</v>
      </c>
    </row>
    <row r="162" spans="1:9" ht="33.9" customHeight="1" x14ac:dyDescent="0.3">
      <c r="A162" s="7"/>
      <c r="B162" s="7" t="s">
        <v>414</v>
      </c>
      <c r="C162" s="7"/>
      <c r="D162" s="7"/>
      <c r="E162" s="7"/>
      <c r="F162" s="7" t="s">
        <v>415</v>
      </c>
      <c r="G162" s="28">
        <v>62300</v>
      </c>
      <c r="H162" s="28">
        <v>310</v>
      </c>
      <c r="I162" s="10">
        <f t="shared" ref="I162:I195" si="5">IF($G162=0,0,$H162/$G162)</f>
        <v>4.9759229534510436E-3</v>
      </c>
    </row>
    <row r="163" spans="1:9" ht="49.95" customHeight="1" x14ac:dyDescent="0.3">
      <c r="A163" s="29" t="s">
        <v>123</v>
      </c>
      <c r="B163" s="29" t="s">
        <v>123</v>
      </c>
      <c r="C163" s="29" t="s">
        <v>123</v>
      </c>
      <c r="D163" s="29" t="s">
        <v>227</v>
      </c>
      <c r="E163" s="29" t="s">
        <v>228</v>
      </c>
      <c r="F163" s="29" t="s">
        <v>229</v>
      </c>
      <c r="G163" s="30">
        <v>62300</v>
      </c>
      <c r="H163" s="30">
        <v>310</v>
      </c>
      <c r="I163" s="10">
        <f t="shared" si="5"/>
        <v>4.9759229534510436E-3</v>
      </c>
    </row>
    <row r="164" spans="1:9" ht="33.9" customHeight="1" x14ac:dyDescent="0.3">
      <c r="A164" s="7"/>
      <c r="B164" s="7" t="s">
        <v>416</v>
      </c>
      <c r="C164" s="7"/>
      <c r="D164" s="7"/>
      <c r="E164" s="7"/>
      <c r="F164" s="7" t="s">
        <v>417</v>
      </c>
      <c r="G164" s="28">
        <v>1852427</v>
      </c>
      <c r="H164" s="28">
        <v>1037590.62</v>
      </c>
      <c r="I164" s="10">
        <f t="shared" si="5"/>
        <v>0.56012497118644888</v>
      </c>
    </row>
    <row r="165" spans="1:9" ht="17.7" customHeight="1" x14ac:dyDescent="0.3">
      <c r="A165" s="29" t="s">
        <v>123</v>
      </c>
      <c r="B165" s="29" t="s">
        <v>123</v>
      </c>
      <c r="C165" s="29" t="s">
        <v>123</v>
      </c>
      <c r="D165" s="29" t="s">
        <v>395</v>
      </c>
      <c r="E165" s="29" t="s">
        <v>228</v>
      </c>
      <c r="F165" s="29" t="s">
        <v>396</v>
      </c>
      <c r="G165" s="30">
        <v>0</v>
      </c>
      <c r="H165" s="30">
        <v>11.6</v>
      </c>
      <c r="I165" s="10">
        <f t="shared" si="5"/>
        <v>0</v>
      </c>
    </row>
    <row r="166" spans="1:9" ht="17.7" customHeight="1" x14ac:dyDescent="0.3">
      <c r="A166" s="29" t="s">
        <v>123</v>
      </c>
      <c r="B166" s="29" t="s">
        <v>123</v>
      </c>
      <c r="C166" s="29" t="s">
        <v>123</v>
      </c>
      <c r="D166" s="29" t="s">
        <v>418</v>
      </c>
      <c r="E166" s="29" t="s">
        <v>228</v>
      </c>
      <c r="F166" s="29" t="s">
        <v>419</v>
      </c>
      <c r="G166" s="30">
        <v>0</v>
      </c>
      <c r="H166" s="30">
        <v>2285.9499999999998</v>
      </c>
      <c r="I166" s="10">
        <f t="shared" si="5"/>
        <v>0</v>
      </c>
    </row>
    <row r="167" spans="1:9" ht="17.7" customHeight="1" x14ac:dyDescent="0.3">
      <c r="A167" s="29" t="s">
        <v>123</v>
      </c>
      <c r="B167" s="29" t="s">
        <v>123</v>
      </c>
      <c r="C167" s="29" t="s">
        <v>123</v>
      </c>
      <c r="D167" s="29" t="s">
        <v>270</v>
      </c>
      <c r="E167" s="29" t="s">
        <v>228</v>
      </c>
      <c r="F167" s="29" t="s">
        <v>271</v>
      </c>
      <c r="G167" s="30">
        <v>0</v>
      </c>
      <c r="H167" s="30">
        <v>1241.06</v>
      </c>
      <c r="I167" s="10">
        <f t="shared" si="5"/>
        <v>0</v>
      </c>
    </row>
    <row r="168" spans="1:9" ht="17.7" customHeight="1" x14ac:dyDescent="0.3">
      <c r="A168" s="29" t="s">
        <v>123</v>
      </c>
      <c r="B168" s="29" t="s">
        <v>123</v>
      </c>
      <c r="C168" s="29" t="s">
        <v>123</v>
      </c>
      <c r="D168" s="29" t="s">
        <v>288</v>
      </c>
      <c r="E168" s="29" t="s">
        <v>228</v>
      </c>
      <c r="F168" s="29" t="s">
        <v>289</v>
      </c>
      <c r="G168" s="30">
        <v>0</v>
      </c>
      <c r="H168" s="30">
        <v>1099.3399999999999</v>
      </c>
      <c r="I168" s="10">
        <f t="shared" si="5"/>
        <v>0</v>
      </c>
    </row>
    <row r="169" spans="1:9" ht="82.05" customHeight="1" x14ac:dyDescent="0.3">
      <c r="A169" s="29" t="s">
        <v>123</v>
      </c>
      <c r="B169" s="29" t="s">
        <v>123</v>
      </c>
      <c r="C169" s="29" t="s">
        <v>123</v>
      </c>
      <c r="D169" s="29" t="s">
        <v>420</v>
      </c>
      <c r="E169" s="29" t="s">
        <v>228</v>
      </c>
      <c r="F169" s="29" t="s">
        <v>421</v>
      </c>
      <c r="G169" s="30">
        <v>934600</v>
      </c>
      <c r="H169" s="30">
        <v>522800</v>
      </c>
      <c r="I169" s="10">
        <f t="shared" si="5"/>
        <v>0.55938369355874173</v>
      </c>
    </row>
    <row r="170" spans="1:9" ht="33.9" customHeight="1" x14ac:dyDescent="0.3">
      <c r="A170" s="29" t="s">
        <v>123</v>
      </c>
      <c r="B170" s="29" t="s">
        <v>123</v>
      </c>
      <c r="C170" s="29" t="s">
        <v>123</v>
      </c>
      <c r="D170" s="29" t="s">
        <v>391</v>
      </c>
      <c r="E170" s="29" t="s">
        <v>228</v>
      </c>
      <c r="F170" s="29" t="s">
        <v>392</v>
      </c>
      <c r="G170" s="30">
        <v>158683</v>
      </c>
      <c r="H170" s="30">
        <v>154118.96</v>
      </c>
      <c r="I170" s="10">
        <f t="shared" si="5"/>
        <v>0.97123800281063499</v>
      </c>
    </row>
    <row r="171" spans="1:9" ht="49.95" customHeight="1" x14ac:dyDescent="0.3">
      <c r="A171" s="29" t="s">
        <v>123</v>
      </c>
      <c r="B171" s="29" t="s">
        <v>123</v>
      </c>
      <c r="C171" s="29" t="s">
        <v>123</v>
      </c>
      <c r="D171" s="29" t="s">
        <v>422</v>
      </c>
      <c r="E171" s="29" t="s">
        <v>228</v>
      </c>
      <c r="F171" s="29" t="s">
        <v>423</v>
      </c>
      <c r="G171" s="30">
        <v>759144</v>
      </c>
      <c r="H171" s="30">
        <v>356033.71</v>
      </c>
      <c r="I171" s="10">
        <f t="shared" si="5"/>
        <v>0.46899364283983014</v>
      </c>
    </row>
    <row r="172" spans="1:9" ht="33.9" customHeight="1" x14ac:dyDescent="0.3">
      <c r="A172" s="7"/>
      <c r="B172" s="7" t="s">
        <v>424</v>
      </c>
      <c r="C172" s="7"/>
      <c r="D172" s="7"/>
      <c r="E172" s="7"/>
      <c r="F172" s="7" t="s">
        <v>425</v>
      </c>
      <c r="G172" s="28">
        <v>1823033</v>
      </c>
      <c r="H172" s="28">
        <v>865523.02</v>
      </c>
      <c r="I172" s="10">
        <f t="shared" si="5"/>
        <v>0.47477090102044234</v>
      </c>
    </row>
    <row r="173" spans="1:9" ht="17.7" customHeight="1" x14ac:dyDescent="0.3">
      <c r="A173" s="29" t="s">
        <v>123</v>
      </c>
      <c r="B173" s="29" t="s">
        <v>123</v>
      </c>
      <c r="C173" s="29" t="s">
        <v>123</v>
      </c>
      <c r="D173" s="29" t="s">
        <v>395</v>
      </c>
      <c r="E173" s="29" t="s">
        <v>228</v>
      </c>
      <c r="F173" s="29" t="s">
        <v>396</v>
      </c>
      <c r="G173" s="30">
        <v>0</v>
      </c>
      <c r="H173" s="30">
        <v>11.6</v>
      </c>
      <c r="I173" s="10">
        <f t="shared" si="5"/>
        <v>0</v>
      </c>
    </row>
    <row r="174" spans="1:9" ht="17.7" customHeight="1" x14ac:dyDescent="0.3">
      <c r="A174" s="29" t="s">
        <v>123</v>
      </c>
      <c r="B174" s="29" t="s">
        <v>123</v>
      </c>
      <c r="C174" s="29" t="s">
        <v>123</v>
      </c>
      <c r="D174" s="29" t="s">
        <v>418</v>
      </c>
      <c r="E174" s="29" t="s">
        <v>228</v>
      </c>
      <c r="F174" s="29" t="s">
        <v>419</v>
      </c>
      <c r="G174" s="30">
        <v>0</v>
      </c>
      <c r="H174" s="30">
        <v>691.87</v>
      </c>
      <c r="I174" s="10">
        <f t="shared" si="5"/>
        <v>0</v>
      </c>
    </row>
    <row r="175" spans="1:9" ht="17.7" customHeight="1" x14ac:dyDescent="0.3">
      <c r="A175" s="29" t="s">
        <v>123</v>
      </c>
      <c r="B175" s="29" t="s">
        <v>123</v>
      </c>
      <c r="C175" s="29" t="s">
        <v>123</v>
      </c>
      <c r="D175" s="29" t="s">
        <v>270</v>
      </c>
      <c r="E175" s="29" t="s">
        <v>228</v>
      </c>
      <c r="F175" s="29" t="s">
        <v>271</v>
      </c>
      <c r="G175" s="30">
        <v>0</v>
      </c>
      <c r="H175" s="30">
        <v>8.44</v>
      </c>
      <c r="I175" s="10">
        <f t="shared" si="5"/>
        <v>0</v>
      </c>
    </row>
    <row r="176" spans="1:9" ht="33.9" customHeight="1" x14ac:dyDescent="0.3">
      <c r="A176" s="29" t="s">
        <v>123</v>
      </c>
      <c r="B176" s="29" t="s">
        <v>123</v>
      </c>
      <c r="C176" s="29" t="s">
        <v>123</v>
      </c>
      <c r="D176" s="29" t="s">
        <v>288</v>
      </c>
      <c r="E176" s="29" t="s">
        <v>228</v>
      </c>
      <c r="F176" s="29" t="s">
        <v>289</v>
      </c>
      <c r="G176" s="30">
        <v>1303</v>
      </c>
      <c r="H176" s="30">
        <v>1620.87</v>
      </c>
      <c r="I176" s="10">
        <f t="shared" si="5"/>
        <v>1.2439524174980812</v>
      </c>
    </row>
    <row r="177" spans="1:9" ht="17.7" customHeight="1" x14ac:dyDescent="0.3">
      <c r="A177" s="29" t="s">
        <v>123</v>
      </c>
      <c r="B177" s="29" t="s">
        <v>123</v>
      </c>
      <c r="C177" s="29" t="s">
        <v>123</v>
      </c>
      <c r="D177" s="29" t="s">
        <v>426</v>
      </c>
      <c r="E177" s="29" t="s">
        <v>228</v>
      </c>
      <c r="F177" s="29" t="s">
        <v>427</v>
      </c>
      <c r="G177" s="30">
        <v>40000</v>
      </c>
      <c r="H177" s="30">
        <v>22530.6</v>
      </c>
      <c r="I177" s="10">
        <f t="shared" si="5"/>
        <v>0.56326500000000002</v>
      </c>
    </row>
    <row r="178" spans="1:9" ht="33.9" customHeight="1" x14ac:dyDescent="0.3">
      <c r="A178" s="29" t="s">
        <v>123</v>
      </c>
      <c r="B178" s="29" t="s">
        <v>123</v>
      </c>
      <c r="C178" s="29" t="s">
        <v>123</v>
      </c>
      <c r="D178" s="29" t="s">
        <v>242</v>
      </c>
      <c r="E178" s="29" t="s">
        <v>228</v>
      </c>
      <c r="F178" s="29" t="s">
        <v>243</v>
      </c>
      <c r="G178" s="30">
        <v>25289</v>
      </c>
      <c r="H178" s="30">
        <v>12784.8</v>
      </c>
      <c r="I178" s="10">
        <f t="shared" si="5"/>
        <v>0.50554786666139429</v>
      </c>
    </row>
    <row r="179" spans="1:9" ht="82.05" customHeight="1" x14ac:dyDescent="0.3">
      <c r="A179" s="29" t="s">
        <v>123</v>
      </c>
      <c r="B179" s="29" t="s">
        <v>123</v>
      </c>
      <c r="C179" s="29" t="s">
        <v>123</v>
      </c>
      <c r="D179" s="29" t="s">
        <v>420</v>
      </c>
      <c r="E179" s="29" t="s">
        <v>228</v>
      </c>
      <c r="F179" s="29" t="s">
        <v>421</v>
      </c>
      <c r="G179" s="30">
        <v>201100</v>
      </c>
      <c r="H179" s="30">
        <v>126100</v>
      </c>
      <c r="I179" s="10">
        <f t="shared" si="5"/>
        <v>0.62705121829935351</v>
      </c>
    </row>
    <row r="180" spans="1:9" ht="33.9" customHeight="1" x14ac:dyDescent="0.3">
      <c r="A180" s="29" t="s">
        <v>123</v>
      </c>
      <c r="B180" s="29" t="s">
        <v>123</v>
      </c>
      <c r="C180" s="29" t="s">
        <v>123</v>
      </c>
      <c r="D180" s="29" t="s">
        <v>391</v>
      </c>
      <c r="E180" s="29" t="s">
        <v>228</v>
      </c>
      <c r="F180" s="29" t="s">
        <v>392</v>
      </c>
      <c r="G180" s="30">
        <v>59126</v>
      </c>
      <c r="H180" s="30">
        <v>32002</v>
      </c>
      <c r="I180" s="10">
        <f t="shared" si="5"/>
        <v>0.54125088793424214</v>
      </c>
    </row>
    <row r="181" spans="1:9" ht="49.95" customHeight="1" x14ac:dyDescent="0.3">
      <c r="A181" s="29" t="s">
        <v>123</v>
      </c>
      <c r="B181" s="29" t="s">
        <v>123</v>
      </c>
      <c r="C181" s="29" t="s">
        <v>123</v>
      </c>
      <c r="D181" s="29" t="s">
        <v>422</v>
      </c>
      <c r="E181" s="29" t="s">
        <v>228</v>
      </c>
      <c r="F181" s="29" t="s">
        <v>423</v>
      </c>
      <c r="G181" s="30">
        <v>1496215</v>
      </c>
      <c r="H181" s="30">
        <v>669772.84</v>
      </c>
      <c r="I181" s="10">
        <f t="shared" si="5"/>
        <v>0.44764478367079596</v>
      </c>
    </row>
    <row r="182" spans="1:9" ht="17.7" customHeight="1" x14ac:dyDescent="0.3">
      <c r="A182" s="3" t="s">
        <v>428</v>
      </c>
      <c r="B182" s="3"/>
      <c r="C182" s="3"/>
      <c r="D182" s="3"/>
      <c r="E182" s="3"/>
      <c r="F182" s="3" t="s">
        <v>429</v>
      </c>
      <c r="G182" s="27">
        <v>180000</v>
      </c>
      <c r="H182" s="27">
        <v>54095.13</v>
      </c>
      <c r="I182" s="5">
        <f t="shared" si="5"/>
        <v>0.30052849999999998</v>
      </c>
    </row>
    <row r="183" spans="1:9" ht="33.9" customHeight="1" x14ac:dyDescent="0.3">
      <c r="A183" s="7"/>
      <c r="B183" s="7" t="s">
        <v>430</v>
      </c>
      <c r="C183" s="7"/>
      <c r="D183" s="7"/>
      <c r="E183" s="7"/>
      <c r="F183" s="7" t="s">
        <v>431</v>
      </c>
      <c r="G183" s="28">
        <v>180000</v>
      </c>
      <c r="H183" s="28">
        <v>54095.13</v>
      </c>
      <c r="I183" s="10">
        <f t="shared" si="5"/>
        <v>0.30052849999999998</v>
      </c>
    </row>
    <row r="184" spans="1:9" ht="17.7" customHeight="1" x14ac:dyDescent="0.3">
      <c r="A184" s="29" t="s">
        <v>123</v>
      </c>
      <c r="B184" s="29" t="s">
        <v>123</v>
      </c>
      <c r="C184" s="29" t="s">
        <v>123</v>
      </c>
      <c r="D184" s="29" t="s">
        <v>322</v>
      </c>
      <c r="E184" s="29" t="s">
        <v>228</v>
      </c>
      <c r="F184" s="29" t="s">
        <v>323</v>
      </c>
      <c r="G184" s="30">
        <v>0</v>
      </c>
      <c r="H184" s="30">
        <v>0</v>
      </c>
      <c r="I184" s="10">
        <f t="shared" si="5"/>
        <v>0</v>
      </c>
    </row>
    <row r="185" spans="1:9" ht="33.9" customHeight="1" x14ac:dyDescent="0.3">
      <c r="A185" s="29" t="s">
        <v>123</v>
      </c>
      <c r="B185" s="29" t="s">
        <v>123</v>
      </c>
      <c r="C185" s="29" t="s">
        <v>123</v>
      </c>
      <c r="D185" s="29" t="s">
        <v>286</v>
      </c>
      <c r="E185" s="29" t="s">
        <v>228</v>
      </c>
      <c r="F185" s="29" t="s">
        <v>287</v>
      </c>
      <c r="G185" s="30">
        <v>180000</v>
      </c>
      <c r="H185" s="30">
        <v>53957.120000000003</v>
      </c>
      <c r="I185" s="10">
        <f t="shared" si="5"/>
        <v>0.29976177777777779</v>
      </c>
    </row>
    <row r="186" spans="1:9" ht="17.7" customHeight="1" x14ac:dyDescent="0.3">
      <c r="A186" s="29" t="s">
        <v>123</v>
      </c>
      <c r="B186" s="29" t="s">
        <v>123</v>
      </c>
      <c r="C186" s="29" t="s">
        <v>123</v>
      </c>
      <c r="D186" s="29" t="s">
        <v>326</v>
      </c>
      <c r="E186" s="29" t="s">
        <v>228</v>
      </c>
      <c r="F186" s="29" t="s">
        <v>327</v>
      </c>
      <c r="G186" s="30">
        <v>0</v>
      </c>
      <c r="H186" s="30">
        <v>0</v>
      </c>
      <c r="I186" s="10">
        <f t="shared" si="5"/>
        <v>0</v>
      </c>
    </row>
    <row r="187" spans="1:9" ht="17.7" customHeight="1" x14ac:dyDescent="0.3">
      <c r="A187" s="29" t="s">
        <v>123</v>
      </c>
      <c r="B187" s="29" t="s">
        <v>123</v>
      </c>
      <c r="C187" s="29" t="s">
        <v>123</v>
      </c>
      <c r="D187" s="29" t="s">
        <v>270</v>
      </c>
      <c r="E187" s="29" t="s">
        <v>228</v>
      </c>
      <c r="F187" s="29" t="s">
        <v>271</v>
      </c>
      <c r="G187" s="30">
        <v>0</v>
      </c>
      <c r="H187" s="30">
        <v>138.01</v>
      </c>
      <c r="I187" s="10">
        <f t="shared" si="5"/>
        <v>0</v>
      </c>
    </row>
    <row r="188" spans="1:9" ht="33.9" customHeight="1" x14ac:dyDescent="0.3">
      <c r="A188" s="3" t="s">
        <v>432</v>
      </c>
      <c r="B188" s="3"/>
      <c r="C188" s="3"/>
      <c r="D188" s="3"/>
      <c r="E188" s="3"/>
      <c r="F188" s="3" t="s">
        <v>433</v>
      </c>
      <c r="G188" s="27">
        <v>73286</v>
      </c>
      <c r="H188" s="27">
        <v>27791.1</v>
      </c>
      <c r="I188" s="5">
        <f t="shared" si="5"/>
        <v>0.3792143110553175</v>
      </c>
    </row>
    <row r="189" spans="1:9" ht="33.9" customHeight="1" x14ac:dyDescent="0.3">
      <c r="A189" s="7"/>
      <c r="B189" s="7" t="s">
        <v>434</v>
      </c>
      <c r="C189" s="7"/>
      <c r="D189" s="7"/>
      <c r="E189" s="7"/>
      <c r="F189" s="7" t="s">
        <v>435</v>
      </c>
      <c r="G189" s="28">
        <v>73286</v>
      </c>
      <c r="H189" s="28">
        <v>25648.32</v>
      </c>
      <c r="I189" s="10">
        <f t="shared" si="5"/>
        <v>0.34997571159566632</v>
      </c>
    </row>
    <row r="190" spans="1:9" ht="49.95" customHeight="1" x14ac:dyDescent="0.3">
      <c r="A190" s="29" t="s">
        <v>123</v>
      </c>
      <c r="B190" s="29" t="s">
        <v>123</v>
      </c>
      <c r="C190" s="29" t="s">
        <v>123</v>
      </c>
      <c r="D190" s="29" t="s">
        <v>306</v>
      </c>
      <c r="E190" s="29" t="s">
        <v>228</v>
      </c>
      <c r="F190" s="29" t="s">
        <v>307</v>
      </c>
      <c r="G190" s="30">
        <v>73286</v>
      </c>
      <c r="H190" s="30">
        <v>25648.32</v>
      </c>
      <c r="I190" s="10">
        <f t="shared" si="5"/>
        <v>0.34997571159566632</v>
      </c>
    </row>
    <row r="191" spans="1:9" ht="17.7" customHeight="1" x14ac:dyDescent="0.3">
      <c r="A191" s="7"/>
      <c r="B191" s="7" t="s">
        <v>436</v>
      </c>
      <c r="C191" s="7"/>
      <c r="D191" s="7"/>
      <c r="E191" s="7"/>
      <c r="F191" s="7" t="s">
        <v>251</v>
      </c>
      <c r="G191" s="28">
        <v>0</v>
      </c>
      <c r="H191" s="28">
        <v>2142.7800000000002</v>
      </c>
      <c r="I191" s="10">
        <f t="shared" si="5"/>
        <v>0</v>
      </c>
    </row>
    <row r="192" spans="1:9" ht="66" customHeight="1" x14ac:dyDescent="0.3">
      <c r="A192" s="29" t="s">
        <v>123</v>
      </c>
      <c r="B192" s="29" t="s">
        <v>123</v>
      </c>
      <c r="C192" s="29" t="s">
        <v>123</v>
      </c>
      <c r="D192" s="29" t="s">
        <v>358</v>
      </c>
      <c r="E192" s="29" t="s">
        <v>146</v>
      </c>
      <c r="F192" s="29" t="s">
        <v>359</v>
      </c>
      <c r="G192" s="30">
        <v>0</v>
      </c>
      <c r="H192" s="30">
        <v>2142.7800000000002</v>
      </c>
      <c r="I192" s="10">
        <f t="shared" si="5"/>
        <v>0</v>
      </c>
    </row>
    <row r="193" spans="1:9" ht="17.7" customHeight="1" x14ac:dyDescent="0.3">
      <c r="A193" s="3" t="s">
        <v>437</v>
      </c>
      <c r="B193" s="3"/>
      <c r="C193" s="3"/>
      <c r="D193" s="3"/>
      <c r="E193" s="3"/>
      <c r="F193" s="3" t="s">
        <v>438</v>
      </c>
      <c r="G193" s="27">
        <v>0</v>
      </c>
      <c r="H193" s="27">
        <v>5538.36</v>
      </c>
      <c r="I193" s="5">
        <f t="shared" si="5"/>
        <v>0</v>
      </c>
    </row>
    <row r="194" spans="1:9" ht="17.7" customHeight="1" x14ac:dyDescent="0.3">
      <c r="A194" s="7"/>
      <c r="B194" s="7" t="s">
        <v>439</v>
      </c>
      <c r="C194" s="7"/>
      <c r="D194" s="7"/>
      <c r="E194" s="7"/>
      <c r="F194" s="7" t="s">
        <v>251</v>
      </c>
      <c r="G194" s="28">
        <v>0</v>
      </c>
      <c r="H194" s="28">
        <v>5538.36</v>
      </c>
      <c r="I194" s="10">
        <f t="shared" si="5"/>
        <v>0</v>
      </c>
    </row>
    <row r="195" spans="1:9" ht="66" customHeight="1" x14ac:dyDescent="0.3">
      <c r="A195" s="29" t="s">
        <v>123</v>
      </c>
      <c r="B195" s="29" t="s">
        <v>123</v>
      </c>
      <c r="C195" s="29" t="s">
        <v>123</v>
      </c>
      <c r="D195" s="29" t="s">
        <v>358</v>
      </c>
      <c r="E195" s="29" t="s">
        <v>146</v>
      </c>
      <c r="F195" s="29" t="s">
        <v>359</v>
      </c>
      <c r="G195" s="30">
        <v>0</v>
      </c>
      <c r="H195" s="30">
        <v>5538.36</v>
      </c>
      <c r="I195" s="10">
        <f t="shared" si="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2" width="14.33203125" customWidth="1"/>
    <col min="3" max="3" width="14.33203125" hidden="1" customWidth="1"/>
    <col min="4" max="5" width="14.33203125" customWidth="1"/>
    <col min="6" max="6" width="57.109375" customWidth="1"/>
    <col min="7" max="9" width="14.33203125" customWidth="1"/>
  </cols>
  <sheetData>
    <row r="1" spans="1:9" x14ac:dyDescent="0.3">
      <c r="A1" s="1" t="s">
        <v>214</v>
      </c>
      <c r="B1" s="1" t="s">
        <v>215</v>
      </c>
      <c r="C1" s="1" t="s">
        <v>216</v>
      </c>
      <c r="D1" s="1" t="s">
        <v>217</v>
      </c>
      <c r="E1" s="1" t="s">
        <v>218</v>
      </c>
      <c r="F1" s="1" t="s">
        <v>219</v>
      </c>
      <c r="G1" s="1" t="s">
        <v>220</v>
      </c>
      <c r="H1" s="1" t="s">
        <v>221</v>
      </c>
      <c r="I1" s="1" t="s">
        <v>222</v>
      </c>
    </row>
    <row r="2" spans="1:9" ht="33.9" customHeight="1" x14ac:dyDescent="0.3">
      <c r="A2" s="3" t="s">
        <v>223</v>
      </c>
      <c r="B2" s="3"/>
      <c r="C2" s="3"/>
      <c r="D2" s="3"/>
      <c r="E2" s="3"/>
      <c r="F2" s="3" t="s">
        <v>224</v>
      </c>
      <c r="G2" s="27">
        <v>2724684</v>
      </c>
      <c r="H2" s="27">
        <v>700</v>
      </c>
      <c r="I2" s="5">
        <f t="shared" ref="I2:I65" si="0">IF($G2=0,0,$H2/$G2)</f>
        <v>2.569105261380769E-4</v>
      </c>
    </row>
    <row r="3" spans="1:9" ht="33.9" customHeight="1" x14ac:dyDescent="0.3">
      <c r="A3" s="7"/>
      <c r="B3" s="7" t="s">
        <v>225</v>
      </c>
      <c r="C3" s="7"/>
      <c r="D3" s="7"/>
      <c r="E3" s="7"/>
      <c r="F3" s="7" t="s">
        <v>226</v>
      </c>
      <c r="G3" s="28">
        <v>2624684</v>
      </c>
      <c r="H3" s="28">
        <v>700</v>
      </c>
      <c r="I3" s="10">
        <f t="shared" si="0"/>
        <v>2.6669877211885317E-4</v>
      </c>
    </row>
    <row r="4" spans="1:9" ht="33.9" customHeight="1" x14ac:dyDescent="0.3">
      <c r="A4" s="29" t="s">
        <v>123</v>
      </c>
      <c r="B4" s="29" t="s">
        <v>123</v>
      </c>
      <c r="C4" s="29" t="s">
        <v>123</v>
      </c>
      <c r="D4" s="29" t="s">
        <v>440</v>
      </c>
      <c r="E4" s="29" t="s">
        <v>228</v>
      </c>
      <c r="F4" s="29" t="s">
        <v>441</v>
      </c>
      <c r="G4" s="30">
        <v>155000</v>
      </c>
      <c r="H4" s="30">
        <v>700</v>
      </c>
      <c r="I4" s="10">
        <f t="shared" si="0"/>
        <v>4.5161290322580649E-3</v>
      </c>
    </row>
    <row r="5" spans="1:9" ht="17.7" customHeight="1" x14ac:dyDescent="0.3">
      <c r="A5" s="29" t="s">
        <v>123</v>
      </c>
      <c r="B5" s="29" t="s">
        <v>123</v>
      </c>
      <c r="C5" s="29" t="s">
        <v>123</v>
      </c>
      <c r="D5" s="29" t="s">
        <v>442</v>
      </c>
      <c r="E5" s="29" t="s">
        <v>121</v>
      </c>
      <c r="F5" s="29" t="s">
        <v>443</v>
      </c>
      <c r="G5" s="30">
        <v>2469684</v>
      </c>
      <c r="H5" s="30">
        <v>0</v>
      </c>
      <c r="I5" s="10">
        <f t="shared" si="0"/>
        <v>0</v>
      </c>
    </row>
    <row r="6" spans="1:9" ht="17.7" customHeight="1" x14ac:dyDescent="0.3">
      <c r="A6" s="7"/>
      <c r="B6" s="7" t="s">
        <v>444</v>
      </c>
      <c r="C6" s="7"/>
      <c r="D6" s="7"/>
      <c r="E6" s="7"/>
      <c r="F6" s="7" t="s">
        <v>445</v>
      </c>
      <c r="G6" s="28">
        <v>100000</v>
      </c>
      <c r="H6" s="28">
        <v>0</v>
      </c>
      <c r="I6" s="10">
        <f t="shared" si="0"/>
        <v>0</v>
      </c>
    </row>
    <row r="7" spans="1:9" ht="49.95" customHeight="1" x14ac:dyDescent="0.3">
      <c r="A7" s="29" t="s">
        <v>123</v>
      </c>
      <c r="B7" s="29" t="s">
        <v>123</v>
      </c>
      <c r="C7" s="29" t="s">
        <v>123</v>
      </c>
      <c r="D7" s="29" t="s">
        <v>446</v>
      </c>
      <c r="E7" s="29" t="s">
        <v>228</v>
      </c>
      <c r="F7" s="29" t="s">
        <v>447</v>
      </c>
      <c r="G7" s="30">
        <v>100000</v>
      </c>
      <c r="H7" s="30">
        <v>0</v>
      </c>
      <c r="I7" s="10">
        <f t="shared" si="0"/>
        <v>0</v>
      </c>
    </row>
    <row r="8" spans="1:9" ht="33.9" customHeight="1" x14ac:dyDescent="0.3">
      <c r="A8" s="3" t="s">
        <v>232</v>
      </c>
      <c r="B8" s="3"/>
      <c r="C8" s="3"/>
      <c r="D8" s="3"/>
      <c r="E8" s="3"/>
      <c r="F8" s="3" t="s">
        <v>233</v>
      </c>
      <c r="G8" s="27">
        <v>215837</v>
      </c>
      <c r="H8" s="27">
        <v>101724.2</v>
      </c>
      <c r="I8" s="5">
        <f t="shared" si="0"/>
        <v>0.47130102809064245</v>
      </c>
    </row>
    <row r="9" spans="1:9" ht="33.9" customHeight="1" x14ac:dyDescent="0.3">
      <c r="A9" s="7"/>
      <c r="B9" s="7" t="s">
        <v>234</v>
      </c>
      <c r="C9" s="7"/>
      <c r="D9" s="7"/>
      <c r="E9" s="7"/>
      <c r="F9" s="7" t="s">
        <v>235</v>
      </c>
      <c r="G9" s="28">
        <v>179837</v>
      </c>
      <c r="H9" s="28">
        <v>86140.2</v>
      </c>
      <c r="I9" s="10">
        <f t="shared" si="0"/>
        <v>0.47899041910174212</v>
      </c>
    </row>
    <row r="10" spans="1:9" ht="33.9" customHeight="1" x14ac:dyDescent="0.3">
      <c r="A10" s="29" t="s">
        <v>123</v>
      </c>
      <c r="B10" s="29" t="s">
        <v>123</v>
      </c>
      <c r="C10" s="29" t="s">
        <v>123</v>
      </c>
      <c r="D10" s="29" t="s">
        <v>448</v>
      </c>
      <c r="E10" s="29" t="s">
        <v>228</v>
      </c>
      <c r="F10" s="29" t="s">
        <v>449</v>
      </c>
      <c r="G10" s="30">
        <v>179837</v>
      </c>
      <c r="H10" s="30">
        <v>86140.2</v>
      </c>
      <c r="I10" s="10">
        <f t="shared" si="0"/>
        <v>0.47899041910174212</v>
      </c>
    </row>
    <row r="11" spans="1:9" ht="33.9" customHeight="1" x14ac:dyDescent="0.3">
      <c r="A11" s="7"/>
      <c r="B11" s="7" t="s">
        <v>450</v>
      </c>
      <c r="C11" s="7"/>
      <c r="D11" s="7"/>
      <c r="E11" s="7"/>
      <c r="F11" s="7" t="s">
        <v>451</v>
      </c>
      <c r="G11" s="28">
        <v>36000</v>
      </c>
      <c r="H11" s="28">
        <v>15584</v>
      </c>
      <c r="I11" s="10">
        <f t="shared" si="0"/>
        <v>0.43288888888888888</v>
      </c>
    </row>
    <row r="12" spans="1:9" ht="33.9" customHeight="1" x14ac:dyDescent="0.3">
      <c r="A12" s="29" t="s">
        <v>123</v>
      </c>
      <c r="B12" s="29" t="s">
        <v>123</v>
      </c>
      <c r="C12" s="29" t="s">
        <v>123</v>
      </c>
      <c r="D12" s="29" t="s">
        <v>452</v>
      </c>
      <c r="E12" s="29" t="s">
        <v>228</v>
      </c>
      <c r="F12" s="29" t="s">
        <v>453</v>
      </c>
      <c r="G12" s="30">
        <v>34000</v>
      </c>
      <c r="H12" s="30">
        <v>13584</v>
      </c>
      <c r="I12" s="10">
        <f t="shared" si="0"/>
        <v>0.39952941176470586</v>
      </c>
    </row>
    <row r="13" spans="1:9" ht="17.7" customHeight="1" x14ac:dyDescent="0.3">
      <c r="A13" s="29" t="s">
        <v>123</v>
      </c>
      <c r="B13" s="29" t="s">
        <v>123</v>
      </c>
      <c r="C13" s="29" t="s">
        <v>123</v>
      </c>
      <c r="D13" s="29" t="s">
        <v>440</v>
      </c>
      <c r="E13" s="29" t="s">
        <v>228</v>
      </c>
      <c r="F13" s="29" t="s">
        <v>441</v>
      </c>
      <c r="G13" s="30">
        <v>2000</v>
      </c>
      <c r="H13" s="30">
        <v>2000</v>
      </c>
      <c r="I13" s="10">
        <f t="shared" si="0"/>
        <v>1</v>
      </c>
    </row>
    <row r="14" spans="1:9" ht="33.9" customHeight="1" x14ac:dyDescent="0.3">
      <c r="A14" s="3" t="s">
        <v>238</v>
      </c>
      <c r="B14" s="3"/>
      <c r="C14" s="3"/>
      <c r="D14" s="3"/>
      <c r="E14" s="3"/>
      <c r="F14" s="3" t="s">
        <v>239</v>
      </c>
      <c r="G14" s="27">
        <v>12274492</v>
      </c>
      <c r="H14" s="27">
        <v>1895224.2</v>
      </c>
      <c r="I14" s="5">
        <f t="shared" si="0"/>
        <v>0.1544034734797986</v>
      </c>
    </row>
    <row r="15" spans="1:9" ht="17.7" customHeight="1" x14ac:dyDescent="0.3">
      <c r="A15" s="7"/>
      <c r="B15" s="7" t="s">
        <v>454</v>
      </c>
      <c r="C15" s="7"/>
      <c r="D15" s="7"/>
      <c r="E15" s="7"/>
      <c r="F15" s="7" t="s">
        <v>455</v>
      </c>
      <c r="G15" s="28">
        <v>500000</v>
      </c>
      <c r="H15" s="28">
        <v>250010</v>
      </c>
      <c r="I15" s="10">
        <f t="shared" si="0"/>
        <v>0.50002000000000002</v>
      </c>
    </row>
    <row r="16" spans="1:9" ht="33.9" customHeight="1" x14ac:dyDescent="0.3">
      <c r="A16" s="29" t="s">
        <v>123</v>
      </c>
      <c r="B16" s="29" t="s">
        <v>123</v>
      </c>
      <c r="C16" s="29" t="s">
        <v>123</v>
      </c>
      <c r="D16" s="29" t="s">
        <v>306</v>
      </c>
      <c r="E16" s="29" t="s">
        <v>228</v>
      </c>
      <c r="F16" s="29" t="s">
        <v>456</v>
      </c>
      <c r="G16" s="30">
        <v>500000</v>
      </c>
      <c r="H16" s="30">
        <v>250010</v>
      </c>
      <c r="I16" s="10">
        <f t="shared" si="0"/>
        <v>0.50002000000000002</v>
      </c>
    </row>
    <row r="17" spans="1:9" ht="33.9" customHeight="1" x14ac:dyDescent="0.3">
      <c r="A17" s="7"/>
      <c r="B17" s="7" t="s">
        <v>240</v>
      </c>
      <c r="C17" s="7"/>
      <c r="D17" s="7"/>
      <c r="E17" s="7"/>
      <c r="F17" s="7" t="s">
        <v>241</v>
      </c>
      <c r="G17" s="28">
        <v>10859277</v>
      </c>
      <c r="H17" s="28">
        <v>1583414.56</v>
      </c>
      <c r="I17" s="10">
        <f t="shared" si="0"/>
        <v>0.14581215305586182</v>
      </c>
    </row>
    <row r="18" spans="1:9" ht="33.9" customHeight="1" x14ac:dyDescent="0.3">
      <c r="A18" s="29" t="s">
        <v>123</v>
      </c>
      <c r="B18" s="29" t="s">
        <v>123</v>
      </c>
      <c r="C18" s="29" t="s">
        <v>123</v>
      </c>
      <c r="D18" s="29" t="s">
        <v>457</v>
      </c>
      <c r="E18" s="29" t="s">
        <v>228</v>
      </c>
      <c r="F18" s="29" t="s">
        <v>458</v>
      </c>
      <c r="G18" s="30">
        <v>199832</v>
      </c>
      <c r="H18" s="30">
        <v>88716</v>
      </c>
      <c r="I18" s="10">
        <f t="shared" si="0"/>
        <v>0.44395292045318069</v>
      </c>
    </row>
    <row r="19" spans="1:9" ht="33.9" customHeight="1" x14ac:dyDescent="0.3">
      <c r="A19" s="29" t="s">
        <v>123</v>
      </c>
      <c r="B19" s="29" t="s">
        <v>123</v>
      </c>
      <c r="C19" s="29" t="s">
        <v>123</v>
      </c>
      <c r="D19" s="29" t="s">
        <v>459</v>
      </c>
      <c r="E19" s="29" t="s">
        <v>228</v>
      </c>
      <c r="F19" s="29" t="s">
        <v>460</v>
      </c>
      <c r="G19" s="30">
        <v>7750</v>
      </c>
      <c r="H19" s="30">
        <v>2189.1</v>
      </c>
      <c r="I19" s="10">
        <f t="shared" si="0"/>
        <v>0.28246451612903223</v>
      </c>
    </row>
    <row r="20" spans="1:9" ht="33.9" customHeight="1" x14ac:dyDescent="0.3">
      <c r="A20" s="29" t="s">
        <v>123</v>
      </c>
      <c r="B20" s="29" t="s">
        <v>123</v>
      </c>
      <c r="C20" s="29" t="s">
        <v>123</v>
      </c>
      <c r="D20" s="29" t="s">
        <v>461</v>
      </c>
      <c r="E20" s="29" t="s">
        <v>228</v>
      </c>
      <c r="F20" s="29" t="s">
        <v>462</v>
      </c>
      <c r="G20" s="30">
        <v>596831</v>
      </c>
      <c r="H20" s="30">
        <v>243039</v>
      </c>
      <c r="I20" s="10">
        <f t="shared" si="0"/>
        <v>0.4072157780008076</v>
      </c>
    </row>
    <row r="21" spans="1:9" ht="33.9" customHeight="1" x14ac:dyDescent="0.3">
      <c r="A21" s="29" t="s">
        <v>123</v>
      </c>
      <c r="B21" s="29" t="s">
        <v>123</v>
      </c>
      <c r="C21" s="29" t="s">
        <v>123</v>
      </c>
      <c r="D21" s="29" t="s">
        <v>463</v>
      </c>
      <c r="E21" s="29" t="s">
        <v>228</v>
      </c>
      <c r="F21" s="29" t="s">
        <v>464</v>
      </c>
      <c r="G21" s="30">
        <v>45280</v>
      </c>
      <c r="H21" s="30">
        <v>43623.67</v>
      </c>
      <c r="I21" s="10">
        <f t="shared" si="0"/>
        <v>0.96342027385159001</v>
      </c>
    </row>
    <row r="22" spans="1:9" ht="33.9" customHeight="1" x14ac:dyDescent="0.3">
      <c r="A22" s="29" t="s">
        <v>123</v>
      </c>
      <c r="B22" s="29" t="s">
        <v>123</v>
      </c>
      <c r="C22" s="29" t="s">
        <v>123</v>
      </c>
      <c r="D22" s="29" t="s">
        <v>465</v>
      </c>
      <c r="E22" s="29" t="s">
        <v>228</v>
      </c>
      <c r="F22" s="29" t="s">
        <v>466</v>
      </c>
      <c r="G22" s="30">
        <v>107740</v>
      </c>
      <c r="H22" s="30">
        <v>38953.040000000001</v>
      </c>
      <c r="I22" s="10">
        <f t="shared" si="0"/>
        <v>0.36154668646742155</v>
      </c>
    </row>
    <row r="23" spans="1:9" ht="33.9" customHeight="1" x14ac:dyDescent="0.3">
      <c r="A23" s="29" t="s">
        <v>123</v>
      </c>
      <c r="B23" s="29" t="s">
        <v>123</v>
      </c>
      <c r="C23" s="29" t="s">
        <v>123</v>
      </c>
      <c r="D23" s="29" t="s">
        <v>467</v>
      </c>
      <c r="E23" s="29" t="s">
        <v>228</v>
      </c>
      <c r="F23" s="29" t="s">
        <v>468</v>
      </c>
      <c r="G23" s="30">
        <v>7955</v>
      </c>
      <c r="H23" s="30">
        <v>2432.37</v>
      </c>
      <c r="I23" s="10">
        <f t="shared" si="0"/>
        <v>0.30576618478944056</v>
      </c>
    </row>
    <row r="24" spans="1:9" ht="33.9" customHeight="1" x14ac:dyDescent="0.3">
      <c r="A24" s="29" t="s">
        <v>123</v>
      </c>
      <c r="B24" s="29" t="s">
        <v>123</v>
      </c>
      <c r="C24" s="29" t="s">
        <v>123</v>
      </c>
      <c r="D24" s="29" t="s">
        <v>469</v>
      </c>
      <c r="E24" s="29" t="s">
        <v>228</v>
      </c>
      <c r="F24" s="29" t="s">
        <v>470</v>
      </c>
      <c r="G24" s="30">
        <v>325750</v>
      </c>
      <c r="H24" s="30">
        <v>137221.01</v>
      </c>
      <c r="I24" s="10">
        <f t="shared" si="0"/>
        <v>0.42124638526477365</v>
      </c>
    </row>
    <row r="25" spans="1:9" ht="17.7" customHeight="1" x14ac:dyDescent="0.3">
      <c r="A25" s="29" t="s">
        <v>123</v>
      </c>
      <c r="B25" s="29" t="s">
        <v>123</v>
      </c>
      <c r="C25" s="29" t="s">
        <v>123</v>
      </c>
      <c r="D25" s="29" t="s">
        <v>471</v>
      </c>
      <c r="E25" s="29" t="s">
        <v>228</v>
      </c>
      <c r="F25" s="29" t="s">
        <v>472</v>
      </c>
      <c r="G25" s="30">
        <v>300</v>
      </c>
      <c r="H25" s="30">
        <v>0</v>
      </c>
      <c r="I25" s="10">
        <f t="shared" si="0"/>
        <v>0</v>
      </c>
    </row>
    <row r="26" spans="1:9" ht="33.9" customHeight="1" x14ac:dyDescent="0.3">
      <c r="A26" s="29" t="s">
        <v>123</v>
      </c>
      <c r="B26" s="29" t="s">
        <v>123</v>
      </c>
      <c r="C26" s="29" t="s">
        <v>123</v>
      </c>
      <c r="D26" s="29" t="s">
        <v>473</v>
      </c>
      <c r="E26" s="29" t="s">
        <v>228</v>
      </c>
      <c r="F26" s="29" t="s">
        <v>474</v>
      </c>
      <c r="G26" s="30">
        <v>19920</v>
      </c>
      <c r="H26" s="30">
        <v>11208.3</v>
      </c>
      <c r="I26" s="10">
        <f t="shared" si="0"/>
        <v>0.56266566265060236</v>
      </c>
    </row>
    <row r="27" spans="1:9" ht="33.9" customHeight="1" x14ac:dyDescent="0.3">
      <c r="A27" s="29" t="s">
        <v>123</v>
      </c>
      <c r="B27" s="29" t="s">
        <v>123</v>
      </c>
      <c r="C27" s="29" t="s">
        <v>123</v>
      </c>
      <c r="D27" s="29" t="s">
        <v>475</v>
      </c>
      <c r="E27" s="29" t="s">
        <v>228</v>
      </c>
      <c r="F27" s="29" t="s">
        <v>476</v>
      </c>
      <c r="G27" s="30">
        <v>975476</v>
      </c>
      <c r="H27" s="30">
        <v>660614.07999999996</v>
      </c>
      <c r="I27" s="10">
        <f t="shared" si="0"/>
        <v>0.67722227917447475</v>
      </c>
    </row>
    <row r="28" spans="1:9" ht="33.9" customHeight="1" x14ac:dyDescent="0.3">
      <c r="A28" s="29" t="s">
        <v>123</v>
      </c>
      <c r="B28" s="29" t="s">
        <v>123</v>
      </c>
      <c r="C28" s="29" t="s">
        <v>123</v>
      </c>
      <c r="D28" s="29" t="s">
        <v>477</v>
      </c>
      <c r="E28" s="29" t="s">
        <v>228</v>
      </c>
      <c r="F28" s="29" t="s">
        <v>478</v>
      </c>
      <c r="G28" s="30">
        <v>760</v>
      </c>
      <c r="H28" s="30">
        <v>330</v>
      </c>
      <c r="I28" s="10">
        <f t="shared" si="0"/>
        <v>0.43421052631578949</v>
      </c>
    </row>
    <row r="29" spans="1:9" ht="33.9" customHeight="1" x14ac:dyDescent="0.3">
      <c r="A29" s="29" t="s">
        <v>123</v>
      </c>
      <c r="B29" s="29" t="s">
        <v>123</v>
      </c>
      <c r="C29" s="29" t="s">
        <v>123</v>
      </c>
      <c r="D29" s="29" t="s">
        <v>440</v>
      </c>
      <c r="E29" s="29" t="s">
        <v>228</v>
      </c>
      <c r="F29" s="29" t="s">
        <v>441</v>
      </c>
      <c r="G29" s="30">
        <v>451409</v>
      </c>
      <c r="H29" s="30">
        <v>167451.31</v>
      </c>
      <c r="I29" s="10">
        <f t="shared" si="0"/>
        <v>0.37095252863810868</v>
      </c>
    </row>
    <row r="30" spans="1:9" ht="17.7" customHeight="1" x14ac:dyDescent="0.3">
      <c r="A30" s="29" t="s">
        <v>123</v>
      </c>
      <c r="B30" s="29" t="s">
        <v>123</v>
      </c>
      <c r="C30" s="29" t="s">
        <v>123</v>
      </c>
      <c r="D30" s="29" t="s">
        <v>479</v>
      </c>
      <c r="E30" s="29" t="s">
        <v>228</v>
      </c>
      <c r="F30" s="29" t="s">
        <v>480</v>
      </c>
      <c r="G30" s="30">
        <v>4600</v>
      </c>
      <c r="H30" s="30">
        <v>2193.5100000000002</v>
      </c>
      <c r="I30" s="10">
        <f t="shared" si="0"/>
        <v>0.47685000000000005</v>
      </c>
    </row>
    <row r="31" spans="1:9" ht="17.7" customHeight="1" x14ac:dyDescent="0.3">
      <c r="A31" s="29" t="s">
        <v>123</v>
      </c>
      <c r="B31" s="29" t="s">
        <v>123</v>
      </c>
      <c r="C31" s="29" t="s">
        <v>123</v>
      </c>
      <c r="D31" s="29" t="s">
        <v>481</v>
      </c>
      <c r="E31" s="29" t="s">
        <v>228</v>
      </c>
      <c r="F31" s="29" t="s">
        <v>482</v>
      </c>
      <c r="G31" s="30">
        <v>600</v>
      </c>
      <c r="H31" s="30">
        <v>41.79</v>
      </c>
      <c r="I31" s="10">
        <f t="shared" si="0"/>
        <v>6.9650000000000004E-2</v>
      </c>
    </row>
    <row r="32" spans="1:9" ht="33.9" customHeight="1" x14ac:dyDescent="0.3">
      <c r="A32" s="29" t="s">
        <v>123</v>
      </c>
      <c r="B32" s="29" t="s">
        <v>123</v>
      </c>
      <c r="C32" s="29" t="s">
        <v>123</v>
      </c>
      <c r="D32" s="29" t="s">
        <v>483</v>
      </c>
      <c r="E32" s="29" t="s">
        <v>228</v>
      </c>
      <c r="F32" s="29" t="s">
        <v>484</v>
      </c>
      <c r="G32" s="30">
        <v>43833</v>
      </c>
      <c r="H32" s="30">
        <v>14310.25</v>
      </c>
      <c r="I32" s="10">
        <f t="shared" si="0"/>
        <v>0.32647206442634547</v>
      </c>
    </row>
    <row r="33" spans="1:9" ht="33.9" customHeight="1" x14ac:dyDescent="0.3">
      <c r="A33" s="29" t="s">
        <v>123</v>
      </c>
      <c r="B33" s="29" t="s">
        <v>123</v>
      </c>
      <c r="C33" s="29" t="s">
        <v>123</v>
      </c>
      <c r="D33" s="29" t="s">
        <v>485</v>
      </c>
      <c r="E33" s="29" t="s">
        <v>228</v>
      </c>
      <c r="F33" s="29" t="s">
        <v>486</v>
      </c>
      <c r="G33" s="30">
        <v>11441</v>
      </c>
      <c r="H33" s="30">
        <v>8581</v>
      </c>
      <c r="I33" s="10">
        <f t="shared" si="0"/>
        <v>0.75002185123678</v>
      </c>
    </row>
    <row r="34" spans="1:9" ht="33.9" customHeight="1" x14ac:dyDescent="0.3">
      <c r="A34" s="29" t="s">
        <v>123</v>
      </c>
      <c r="B34" s="29" t="s">
        <v>123</v>
      </c>
      <c r="C34" s="29" t="s">
        <v>123</v>
      </c>
      <c r="D34" s="29" t="s">
        <v>487</v>
      </c>
      <c r="E34" s="29" t="s">
        <v>228</v>
      </c>
      <c r="F34" s="29" t="s">
        <v>488</v>
      </c>
      <c r="G34" s="30">
        <v>22800</v>
      </c>
      <c r="H34" s="30">
        <v>6901.73</v>
      </c>
      <c r="I34" s="10">
        <f t="shared" si="0"/>
        <v>0.30270745614035088</v>
      </c>
    </row>
    <row r="35" spans="1:9" ht="33.9" customHeight="1" x14ac:dyDescent="0.3">
      <c r="A35" s="29" t="s">
        <v>123</v>
      </c>
      <c r="B35" s="29" t="s">
        <v>123</v>
      </c>
      <c r="C35" s="29" t="s">
        <v>123</v>
      </c>
      <c r="D35" s="29" t="s">
        <v>489</v>
      </c>
      <c r="E35" s="29" t="s">
        <v>228</v>
      </c>
      <c r="F35" s="29" t="s">
        <v>490</v>
      </c>
      <c r="G35" s="30">
        <v>3500</v>
      </c>
      <c r="H35" s="30">
        <v>1209.8499999999999</v>
      </c>
      <c r="I35" s="10">
        <f t="shared" si="0"/>
        <v>0.34567142857142852</v>
      </c>
    </row>
    <row r="36" spans="1:9" ht="17.7" customHeight="1" x14ac:dyDescent="0.3">
      <c r="A36" s="29" t="s">
        <v>123</v>
      </c>
      <c r="B36" s="29" t="s">
        <v>123</v>
      </c>
      <c r="C36" s="29" t="s">
        <v>123</v>
      </c>
      <c r="D36" s="29" t="s">
        <v>491</v>
      </c>
      <c r="E36" s="29" t="s">
        <v>228</v>
      </c>
      <c r="F36" s="29" t="s">
        <v>492</v>
      </c>
      <c r="G36" s="30">
        <v>500</v>
      </c>
      <c r="H36" s="30">
        <v>60</v>
      </c>
      <c r="I36" s="10">
        <f t="shared" si="0"/>
        <v>0.12</v>
      </c>
    </row>
    <row r="37" spans="1:9" ht="17.7" customHeight="1" x14ac:dyDescent="0.3">
      <c r="A37" s="29" t="s">
        <v>123</v>
      </c>
      <c r="B37" s="29" t="s">
        <v>123</v>
      </c>
      <c r="C37" s="29" t="s">
        <v>123</v>
      </c>
      <c r="D37" s="29" t="s">
        <v>493</v>
      </c>
      <c r="E37" s="29" t="s">
        <v>228</v>
      </c>
      <c r="F37" s="29" t="s">
        <v>494</v>
      </c>
      <c r="G37" s="30">
        <v>3000</v>
      </c>
      <c r="H37" s="30">
        <v>930</v>
      </c>
      <c r="I37" s="10">
        <f t="shared" si="0"/>
        <v>0.31</v>
      </c>
    </row>
    <row r="38" spans="1:9" ht="33.9" customHeight="1" x14ac:dyDescent="0.3">
      <c r="A38" s="29" t="s">
        <v>123</v>
      </c>
      <c r="B38" s="29" t="s">
        <v>123</v>
      </c>
      <c r="C38" s="29" t="s">
        <v>123</v>
      </c>
      <c r="D38" s="29" t="s">
        <v>442</v>
      </c>
      <c r="E38" s="29" t="s">
        <v>228</v>
      </c>
      <c r="F38" s="29" t="s">
        <v>443</v>
      </c>
      <c r="G38" s="30">
        <v>7880000</v>
      </c>
      <c r="H38" s="30">
        <v>4642.05</v>
      </c>
      <c r="I38" s="10">
        <f t="shared" si="0"/>
        <v>5.890926395939087E-4</v>
      </c>
    </row>
    <row r="39" spans="1:9" ht="33.9" customHeight="1" x14ac:dyDescent="0.3">
      <c r="A39" s="29" t="s">
        <v>123</v>
      </c>
      <c r="B39" s="29" t="s">
        <v>123</v>
      </c>
      <c r="C39" s="29" t="s">
        <v>123</v>
      </c>
      <c r="D39" s="29" t="s">
        <v>495</v>
      </c>
      <c r="E39" s="29" t="s">
        <v>228</v>
      </c>
      <c r="F39" s="29" t="s">
        <v>496</v>
      </c>
      <c r="G39" s="30">
        <v>150000</v>
      </c>
      <c r="H39" s="30">
        <v>148766.5</v>
      </c>
      <c r="I39" s="10">
        <f t="shared" si="0"/>
        <v>0.99177666666666664</v>
      </c>
    </row>
    <row r="40" spans="1:9" ht="33.9" customHeight="1" x14ac:dyDescent="0.3">
      <c r="A40" s="7"/>
      <c r="B40" s="7" t="s">
        <v>250</v>
      </c>
      <c r="C40" s="7"/>
      <c r="D40" s="7"/>
      <c r="E40" s="7"/>
      <c r="F40" s="7" t="s">
        <v>251</v>
      </c>
      <c r="G40" s="28">
        <v>915215</v>
      </c>
      <c r="H40" s="28">
        <v>61799.64</v>
      </c>
      <c r="I40" s="10">
        <f t="shared" si="0"/>
        <v>6.752472369880301E-2</v>
      </c>
    </row>
    <row r="41" spans="1:9" ht="17.7" customHeight="1" x14ac:dyDescent="0.3">
      <c r="A41" s="29" t="s">
        <v>123</v>
      </c>
      <c r="B41" s="29" t="s">
        <v>123</v>
      </c>
      <c r="C41" s="29" t="s">
        <v>123</v>
      </c>
      <c r="D41" s="29" t="s">
        <v>473</v>
      </c>
      <c r="E41" s="29" t="s">
        <v>228</v>
      </c>
      <c r="F41" s="29" t="s">
        <v>474</v>
      </c>
      <c r="G41" s="30">
        <v>2000</v>
      </c>
      <c r="H41" s="30">
        <v>1340.02</v>
      </c>
      <c r="I41" s="10">
        <f t="shared" si="0"/>
        <v>0.67000999999999999</v>
      </c>
    </row>
    <row r="42" spans="1:9" ht="33.9" customHeight="1" x14ac:dyDescent="0.3">
      <c r="A42" s="29" t="s">
        <v>123</v>
      </c>
      <c r="B42" s="29" t="s">
        <v>123</v>
      </c>
      <c r="C42" s="29" t="s">
        <v>123</v>
      </c>
      <c r="D42" s="29" t="s">
        <v>440</v>
      </c>
      <c r="E42" s="29" t="s">
        <v>228</v>
      </c>
      <c r="F42" s="29" t="s">
        <v>441</v>
      </c>
      <c r="G42" s="30">
        <v>22228</v>
      </c>
      <c r="H42" s="30">
        <v>1618.43</v>
      </c>
      <c r="I42" s="10">
        <f t="shared" si="0"/>
        <v>7.2810419290984349E-2</v>
      </c>
    </row>
    <row r="43" spans="1:9" ht="33.9" customHeight="1" x14ac:dyDescent="0.3">
      <c r="A43" s="29" t="s">
        <v>123</v>
      </c>
      <c r="B43" s="29" t="s">
        <v>123</v>
      </c>
      <c r="C43" s="29" t="s">
        <v>123</v>
      </c>
      <c r="D43" s="29" t="s">
        <v>440</v>
      </c>
      <c r="E43" s="29" t="s">
        <v>121</v>
      </c>
      <c r="F43" s="29" t="s">
        <v>441</v>
      </c>
      <c r="G43" s="30">
        <v>144959</v>
      </c>
      <c r="H43" s="30">
        <v>1006.82</v>
      </c>
      <c r="I43" s="10">
        <f t="shared" si="0"/>
        <v>6.9455501210687167E-3</v>
      </c>
    </row>
    <row r="44" spans="1:9" ht="33.9" customHeight="1" x14ac:dyDescent="0.3">
      <c r="A44" s="29" t="s">
        <v>123</v>
      </c>
      <c r="B44" s="29" t="s">
        <v>123</v>
      </c>
      <c r="C44" s="29" t="s">
        <v>123</v>
      </c>
      <c r="D44" s="29" t="s">
        <v>440</v>
      </c>
      <c r="E44" s="29" t="s">
        <v>146</v>
      </c>
      <c r="F44" s="29" t="s">
        <v>441</v>
      </c>
      <c r="G44" s="30">
        <v>25582</v>
      </c>
      <c r="H44" s="30">
        <v>177.68</v>
      </c>
      <c r="I44" s="10">
        <f t="shared" si="0"/>
        <v>6.9455085607067471E-3</v>
      </c>
    </row>
    <row r="45" spans="1:9" ht="17.7" customHeight="1" x14ac:dyDescent="0.3">
      <c r="A45" s="29" t="s">
        <v>123</v>
      </c>
      <c r="B45" s="29" t="s">
        <v>123</v>
      </c>
      <c r="C45" s="29" t="s">
        <v>123</v>
      </c>
      <c r="D45" s="29" t="s">
        <v>479</v>
      </c>
      <c r="E45" s="29" t="s">
        <v>228</v>
      </c>
      <c r="F45" s="29" t="s">
        <v>480</v>
      </c>
      <c r="G45" s="30">
        <v>2000</v>
      </c>
      <c r="H45" s="30">
        <v>900.26</v>
      </c>
      <c r="I45" s="10">
        <f t="shared" si="0"/>
        <v>0.45012999999999997</v>
      </c>
    </row>
    <row r="46" spans="1:9" ht="33.9" customHeight="1" x14ac:dyDescent="0.3">
      <c r="A46" s="29" t="s">
        <v>123</v>
      </c>
      <c r="B46" s="29" t="s">
        <v>123</v>
      </c>
      <c r="C46" s="29" t="s">
        <v>123</v>
      </c>
      <c r="D46" s="29" t="s">
        <v>497</v>
      </c>
      <c r="E46" s="29" t="s">
        <v>228</v>
      </c>
      <c r="F46" s="29" t="s">
        <v>498</v>
      </c>
      <c r="G46" s="30">
        <v>16756</v>
      </c>
      <c r="H46" s="30">
        <v>8396.43</v>
      </c>
      <c r="I46" s="10">
        <f t="shared" si="0"/>
        <v>0.50109990451181663</v>
      </c>
    </row>
    <row r="47" spans="1:9" ht="33.9" customHeight="1" x14ac:dyDescent="0.3">
      <c r="A47" s="29" t="s">
        <v>123</v>
      </c>
      <c r="B47" s="29" t="s">
        <v>123</v>
      </c>
      <c r="C47" s="29" t="s">
        <v>123</v>
      </c>
      <c r="D47" s="29" t="s">
        <v>483</v>
      </c>
      <c r="E47" s="29" t="s">
        <v>228</v>
      </c>
      <c r="F47" s="29" t="s">
        <v>484</v>
      </c>
      <c r="G47" s="30">
        <v>1572</v>
      </c>
      <c r="H47" s="30">
        <v>72</v>
      </c>
      <c r="I47" s="10">
        <f t="shared" si="0"/>
        <v>4.5801526717557252E-2</v>
      </c>
    </row>
    <row r="48" spans="1:9" ht="17.7" customHeight="1" x14ac:dyDescent="0.3">
      <c r="A48" s="29" t="s">
        <v>123</v>
      </c>
      <c r="B48" s="29" t="s">
        <v>123</v>
      </c>
      <c r="C48" s="29" t="s">
        <v>123</v>
      </c>
      <c r="D48" s="29" t="s">
        <v>485</v>
      </c>
      <c r="E48" s="29" t="s">
        <v>228</v>
      </c>
      <c r="F48" s="29" t="s">
        <v>486</v>
      </c>
      <c r="G48" s="30">
        <v>424</v>
      </c>
      <c r="H48" s="30">
        <v>318</v>
      </c>
      <c r="I48" s="10">
        <f t="shared" si="0"/>
        <v>0.75</v>
      </c>
    </row>
    <row r="49" spans="1:9" ht="33.9" customHeight="1" x14ac:dyDescent="0.3">
      <c r="A49" s="29" t="s">
        <v>123</v>
      </c>
      <c r="B49" s="29" t="s">
        <v>123</v>
      </c>
      <c r="C49" s="29" t="s">
        <v>123</v>
      </c>
      <c r="D49" s="29" t="s">
        <v>442</v>
      </c>
      <c r="E49" s="29" t="s">
        <v>228</v>
      </c>
      <c r="F49" s="29" t="s">
        <v>443</v>
      </c>
      <c r="G49" s="30">
        <v>699694</v>
      </c>
      <c r="H49" s="30">
        <v>47970</v>
      </c>
      <c r="I49" s="10">
        <f t="shared" si="0"/>
        <v>6.855854130519913E-2</v>
      </c>
    </row>
    <row r="50" spans="1:9" ht="33.9" customHeight="1" x14ac:dyDescent="0.3">
      <c r="A50" s="3" t="s">
        <v>254</v>
      </c>
      <c r="B50" s="3"/>
      <c r="C50" s="3"/>
      <c r="D50" s="3"/>
      <c r="E50" s="3"/>
      <c r="F50" s="3" t="s">
        <v>255</v>
      </c>
      <c r="G50" s="27">
        <v>523372</v>
      </c>
      <c r="H50" s="27">
        <v>254171.11</v>
      </c>
      <c r="I50" s="5">
        <f t="shared" si="0"/>
        <v>0.48564139846992194</v>
      </c>
    </row>
    <row r="51" spans="1:9" ht="33.9" customHeight="1" x14ac:dyDescent="0.3">
      <c r="A51" s="7"/>
      <c r="B51" s="7" t="s">
        <v>256</v>
      </c>
      <c r="C51" s="7"/>
      <c r="D51" s="7"/>
      <c r="E51" s="7"/>
      <c r="F51" s="7" t="s">
        <v>257</v>
      </c>
      <c r="G51" s="28">
        <v>523372</v>
      </c>
      <c r="H51" s="28">
        <v>254171.11</v>
      </c>
      <c r="I51" s="10">
        <f t="shared" si="0"/>
        <v>0.48564139846992194</v>
      </c>
    </row>
    <row r="52" spans="1:9" ht="33.9" customHeight="1" x14ac:dyDescent="0.3">
      <c r="A52" s="29" t="s">
        <v>123</v>
      </c>
      <c r="B52" s="29" t="s">
        <v>123</v>
      </c>
      <c r="C52" s="29" t="s">
        <v>123</v>
      </c>
      <c r="D52" s="29" t="s">
        <v>461</v>
      </c>
      <c r="E52" s="29" t="s">
        <v>228</v>
      </c>
      <c r="F52" s="29" t="s">
        <v>462</v>
      </c>
      <c r="G52" s="30">
        <v>116928.25</v>
      </c>
      <c r="H52" s="30">
        <v>73011.63</v>
      </c>
      <c r="I52" s="10">
        <f t="shared" si="0"/>
        <v>0.62441394615929002</v>
      </c>
    </row>
    <row r="53" spans="1:9" ht="17.7" customHeight="1" x14ac:dyDescent="0.3">
      <c r="A53" s="29" t="s">
        <v>123</v>
      </c>
      <c r="B53" s="29" t="s">
        <v>123</v>
      </c>
      <c r="C53" s="29" t="s">
        <v>123</v>
      </c>
      <c r="D53" s="29" t="s">
        <v>463</v>
      </c>
      <c r="E53" s="29" t="s">
        <v>228</v>
      </c>
      <c r="F53" s="29" t="s">
        <v>464</v>
      </c>
      <c r="G53" s="30">
        <v>12902.75</v>
      </c>
      <c r="H53" s="30">
        <v>12902.75</v>
      </c>
      <c r="I53" s="10">
        <f t="shared" si="0"/>
        <v>1</v>
      </c>
    </row>
    <row r="54" spans="1:9" ht="33.9" customHeight="1" x14ac:dyDescent="0.3">
      <c r="A54" s="29" t="s">
        <v>123</v>
      </c>
      <c r="B54" s="29" t="s">
        <v>123</v>
      </c>
      <c r="C54" s="29" t="s">
        <v>123</v>
      </c>
      <c r="D54" s="29" t="s">
        <v>465</v>
      </c>
      <c r="E54" s="29" t="s">
        <v>228</v>
      </c>
      <c r="F54" s="29" t="s">
        <v>466</v>
      </c>
      <c r="G54" s="30">
        <v>27743</v>
      </c>
      <c r="H54" s="30">
        <v>12786.56</v>
      </c>
      <c r="I54" s="10">
        <f t="shared" si="0"/>
        <v>0.46089319828425185</v>
      </c>
    </row>
    <row r="55" spans="1:9" ht="33.9" customHeight="1" x14ac:dyDescent="0.3">
      <c r="A55" s="29" t="s">
        <v>123</v>
      </c>
      <c r="B55" s="29" t="s">
        <v>123</v>
      </c>
      <c r="C55" s="29" t="s">
        <v>123</v>
      </c>
      <c r="D55" s="29" t="s">
        <v>467</v>
      </c>
      <c r="E55" s="29" t="s">
        <v>228</v>
      </c>
      <c r="F55" s="29" t="s">
        <v>468</v>
      </c>
      <c r="G55" s="30">
        <v>3975</v>
      </c>
      <c r="H55" s="30">
        <v>1527.96</v>
      </c>
      <c r="I55" s="10">
        <f t="shared" si="0"/>
        <v>0.38439245283018869</v>
      </c>
    </row>
    <row r="56" spans="1:9" ht="17.7" customHeight="1" x14ac:dyDescent="0.3">
      <c r="A56" s="29" t="s">
        <v>123</v>
      </c>
      <c r="B56" s="29" t="s">
        <v>123</v>
      </c>
      <c r="C56" s="29" t="s">
        <v>123</v>
      </c>
      <c r="D56" s="29" t="s">
        <v>452</v>
      </c>
      <c r="E56" s="29" t="s">
        <v>228</v>
      </c>
      <c r="F56" s="29" t="s">
        <v>453</v>
      </c>
      <c r="G56" s="30">
        <v>500</v>
      </c>
      <c r="H56" s="30">
        <v>0</v>
      </c>
      <c r="I56" s="10">
        <f t="shared" si="0"/>
        <v>0</v>
      </c>
    </row>
    <row r="57" spans="1:9" ht="33.9" customHeight="1" x14ac:dyDescent="0.3">
      <c r="A57" s="29" t="s">
        <v>123</v>
      </c>
      <c r="B57" s="29" t="s">
        <v>123</v>
      </c>
      <c r="C57" s="29" t="s">
        <v>123</v>
      </c>
      <c r="D57" s="29" t="s">
        <v>473</v>
      </c>
      <c r="E57" s="29" t="s">
        <v>228</v>
      </c>
      <c r="F57" s="29" t="s">
        <v>474</v>
      </c>
      <c r="G57" s="30">
        <v>130000</v>
      </c>
      <c r="H57" s="30">
        <v>88108.61</v>
      </c>
      <c r="I57" s="10">
        <f t="shared" si="0"/>
        <v>0.67775853846153844</v>
      </c>
    </row>
    <row r="58" spans="1:9" ht="17.7" customHeight="1" x14ac:dyDescent="0.3">
      <c r="A58" s="29" t="s">
        <v>123</v>
      </c>
      <c r="B58" s="29" t="s">
        <v>123</v>
      </c>
      <c r="C58" s="29" t="s">
        <v>123</v>
      </c>
      <c r="D58" s="29" t="s">
        <v>475</v>
      </c>
      <c r="E58" s="29" t="s">
        <v>228</v>
      </c>
      <c r="F58" s="29" t="s">
        <v>476</v>
      </c>
      <c r="G58" s="30">
        <v>40000</v>
      </c>
      <c r="H58" s="30">
        <v>19583.919999999998</v>
      </c>
      <c r="I58" s="10">
        <f t="shared" si="0"/>
        <v>0.48959799999999998</v>
      </c>
    </row>
    <row r="59" spans="1:9" ht="33.9" customHeight="1" x14ac:dyDescent="0.3">
      <c r="A59" s="29" t="s">
        <v>123</v>
      </c>
      <c r="B59" s="29" t="s">
        <v>123</v>
      </c>
      <c r="C59" s="29" t="s">
        <v>123</v>
      </c>
      <c r="D59" s="29" t="s">
        <v>440</v>
      </c>
      <c r="E59" s="29" t="s">
        <v>228</v>
      </c>
      <c r="F59" s="29" t="s">
        <v>441</v>
      </c>
      <c r="G59" s="30">
        <v>55177</v>
      </c>
      <c r="H59" s="30">
        <v>20201.240000000002</v>
      </c>
      <c r="I59" s="10">
        <f t="shared" si="0"/>
        <v>0.36611704152092361</v>
      </c>
    </row>
    <row r="60" spans="1:9" ht="33.9" customHeight="1" x14ac:dyDescent="0.3">
      <c r="A60" s="29" t="s">
        <v>123</v>
      </c>
      <c r="B60" s="29" t="s">
        <v>123</v>
      </c>
      <c r="C60" s="29" t="s">
        <v>123</v>
      </c>
      <c r="D60" s="29" t="s">
        <v>499</v>
      </c>
      <c r="E60" s="29" t="s">
        <v>228</v>
      </c>
      <c r="F60" s="29" t="s">
        <v>500</v>
      </c>
      <c r="G60" s="30">
        <v>25645</v>
      </c>
      <c r="H60" s="30">
        <v>2646.5</v>
      </c>
      <c r="I60" s="10">
        <f t="shared" si="0"/>
        <v>0.10319750438682004</v>
      </c>
    </row>
    <row r="61" spans="1:9" ht="17.7" customHeight="1" x14ac:dyDescent="0.3">
      <c r="A61" s="29" t="s">
        <v>123</v>
      </c>
      <c r="B61" s="29" t="s">
        <v>123</v>
      </c>
      <c r="C61" s="29" t="s">
        <v>123</v>
      </c>
      <c r="D61" s="29" t="s">
        <v>483</v>
      </c>
      <c r="E61" s="29" t="s">
        <v>228</v>
      </c>
      <c r="F61" s="29" t="s">
        <v>484</v>
      </c>
      <c r="G61" s="30">
        <v>1000</v>
      </c>
      <c r="H61" s="30">
        <v>0</v>
      </c>
      <c r="I61" s="10">
        <f t="shared" si="0"/>
        <v>0</v>
      </c>
    </row>
    <row r="62" spans="1:9" ht="33.9" customHeight="1" x14ac:dyDescent="0.3">
      <c r="A62" s="29" t="s">
        <v>123</v>
      </c>
      <c r="B62" s="29" t="s">
        <v>123</v>
      </c>
      <c r="C62" s="29" t="s">
        <v>123</v>
      </c>
      <c r="D62" s="29" t="s">
        <v>485</v>
      </c>
      <c r="E62" s="29" t="s">
        <v>228</v>
      </c>
      <c r="F62" s="29" t="s">
        <v>486</v>
      </c>
      <c r="G62" s="30">
        <v>1551</v>
      </c>
      <c r="H62" s="30">
        <v>1163</v>
      </c>
      <c r="I62" s="10">
        <f t="shared" si="0"/>
        <v>0.74983881366860095</v>
      </c>
    </row>
    <row r="63" spans="1:9" ht="33.9" customHeight="1" x14ac:dyDescent="0.3">
      <c r="A63" s="29" t="s">
        <v>123</v>
      </c>
      <c r="B63" s="29" t="s">
        <v>123</v>
      </c>
      <c r="C63" s="29" t="s">
        <v>123</v>
      </c>
      <c r="D63" s="29" t="s">
        <v>501</v>
      </c>
      <c r="E63" s="29" t="s">
        <v>228</v>
      </c>
      <c r="F63" s="29" t="s">
        <v>502</v>
      </c>
      <c r="G63" s="30">
        <v>71000</v>
      </c>
      <c r="H63" s="30">
        <v>19316</v>
      </c>
      <c r="I63" s="10">
        <f t="shared" si="0"/>
        <v>0.27205633802816903</v>
      </c>
    </row>
    <row r="64" spans="1:9" ht="17.7" customHeight="1" x14ac:dyDescent="0.3">
      <c r="A64" s="29" t="s">
        <v>123</v>
      </c>
      <c r="B64" s="29" t="s">
        <v>123</v>
      </c>
      <c r="C64" s="29" t="s">
        <v>123</v>
      </c>
      <c r="D64" s="29" t="s">
        <v>487</v>
      </c>
      <c r="E64" s="29" t="s">
        <v>228</v>
      </c>
      <c r="F64" s="29" t="s">
        <v>488</v>
      </c>
      <c r="G64" s="30">
        <v>300</v>
      </c>
      <c r="H64" s="30">
        <v>0</v>
      </c>
      <c r="I64" s="10">
        <f t="shared" si="0"/>
        <v>0</v>
      </c>
    </row>
    <row r="65" spans="1:9" ht="33.9" customHeight="1" x14ac:dyDescent="0.3">
      <c r="A65" s="29" t="s">
        <v>123</v>
      </c>
      <c r="B65" s="29" t="s">
        <v>123</v>
      </c>
      <c r="C65" s="29" t="s">
        <v>123</v>
      </c>
      <c r="D65" s="29" t="s">
        <v>489</v>
      </c>
      <c r="E65" s="29" t="s">
        <v>228</v>
      </c>
      <c r="F65" s="29" t="s">
        <v>490</v>
      </c>
      <c r="G65" s="30">
        <v>2150</v>
      </c>
      <c r="H65" s="30">
        <v>818.14</v>
      </c>
      <c r="I65" s="10">
        <f t="shared" si="0"/>
        <v>0.3805302325581395</v>
      </c>
    </row>
    <row r="66" spans="1:9" ht="17.7" customHeight="1" x14ac:dyDescent="0.3">
      <c r="A66" s="29" t="s">
        <v>123</v>
      </c>
      <c r="B66" s="29" t="s">
        <v>123</v>
      </c>
      <c r="C66" s="29" t="s">
        <v>123</v>
      </c>
      <c r="D66" s="29" t="s">
        <v>503</v>
      </c>
      <c r="E66" s="29" t="s">
        <v>228</v>
      </c>
      <c r="F66" s="29" t="s">
        <v>504</v>
      </c>
      <c r="G66" s="30">
        <v>13000</v>
      </c>
      <c r="H66" s="30">
        <v>0</v>
      </c>
      <c r="I66" s="10">
        <f t="shared" ref="I66:I129" si="1">IF($G66=0,0,$H66/$G66)</f>
        <v>0</v>
      </c>
    </row>
    <row r="67" spans="1:9" ht="33.9" customHeight="1" x14ac:dyDescent="0.3">
      <c r="A67" s="29" t="s">
        <v>123</v>
      </c>
      <c r="B67" s="29" t="s">
        <v>123</v>
      </c>
      <c r="C67" s="29" t="s">
        <v>123</v>
      </c>
      <c r="D67" s="29" t="s">
        <v>491</v>
      </c>
      <c r="E67" s="29" t="s">
        <v>228</v>
      </c>
      <c r="F67" s="29" t="s">
        <v>492</v>
      </c>
      <c r="G67" s="30">
        <v>19000</v>
      </c>
      <c r="H67" s="30">
        <v>1180</v>
      </c>
      <c r="I67" s="10">
        <f t="shared" si="1"/>
        <v>6.210526315789474E-2</v>
      </c>
    </row>
    <row r="68" spans="1:9" ht="17.7" customHeight="1" x14ac:dyDescent="0.3">
      <c r="A68" s="29" t="s">
        <v>123</v>
      </c>
      <c r="B68" s="29" t="s">
        <v>123</v>
      </c>
      <c r="C68" s="29" t="s">
        <v>123</v>
      </c>
      <c r="D68" s="29" t="s">
        <v>493</v>
      </c>
      <c r="E68" s="29" t="s">
        <v>228</v>
      </c>
      <c r="F68" s="29" t="s">
        <v>494</v>
      </c>
      <c r="G68" s="30">
        <v>2500</v>
      </c>
      <c r="H68" s="30">
        <v>924.8</v>
      </c>
      <c r="I68" s="10">
        <f t="shared" si="1"/>
        <v>0.36991999999999997</v>
      </c>
    </row>
    <row r="69" spans="1:9" ht="33.9" customHeight="1" x14ac:dyDescent="0.3">
      <c r="A69" s="3" t="s">
        <v>274</v>
      </c>
      <c r="B69" s="3"/>
      <c r="C69" s="3"/>
      <c r="D69" s="3"/>
      <c r="E69" s="3"/>
      <c r="F69" s="3" t="s">
        <v>275</v>
      </c>
      <c r="G69" s="27">
        <v>1561052</v>
      </c>
      <c r="H69" s="27">
        <v>774897.87</v>
      </c>
      <c r="I69" s="5">
        <f t="shared" si="1"/>
        <v>0.49639465565528884</v>
      </c>
    </row>
    <row r="70" spans="1:9" ht="33.9" customHeight="1" x14ac:dyDescent="0.3">
      <c r="A70" s="7"/>
      <c r="B70" s="7" t="s">
        <v>276</v>
      </c>
      <c r="C70" s="7"/>
      <c r="D70" s="7"/>
      <c r="E70" s="7"/>
      <c r="F70" s="7" t="s">
        <v>277</v>
      </c>
      <c r="G70" s="28">
        <v>1082052</v>
      </c>
      <c r="H70" s="28">
        <v>536575.17000000004</v>
      </c>
      <c r="I70" s="10">
        <f t="shared" si="1"/>
        <v>0.49588667642590195</v>
      </c>
    </row>
    <row r="71" spans="1:9" ht="33.9" customHeight="1" x14ac:dyDescent="0.3">
      <c r="A71" s="29" t="s">
        <v>123</v>
      </c>
      <c r="B71" s="29" t="s">
        <v>123</v>
      </c>
      <c r="C71" s="29" t="s">
        <v>123</v>
      </c>
      <c r="D71" s="29" t="s">
        <v>461</v>
      </c>
      <c r="E71" s="29" t="s">
        <v>228</v>
      </c>
      <c r="F71" s="29" t="s">
        <v>462</v>
      </c>
      <c r="G71" s="30">
        <v>429383.07</v>
      </c>
      <c r="H71" s="30">
        <v>166249.28</v>
      </c>
      <c r="I71" s="10">
        <f t="shared" si="1"/>
        <v>0.38718173029039082</v>
      </c>
    </row>
    <row r="72" spans="1:9" ht="17.7" customHeight="1" x14ac:dyDescent="0.3">
      <c r="A72" s="29" t="s">
        <v>123</v>
      </c>
      <c r="B72" s="29" t="s">
        <v>123</v>
      </c>
      <c r="C72" s="29" t="s">
        <v>123</v>
      </c>
      <c r="D72" s="29" t="s">
        <v>463</v>
      </c>
      <c r="E72" s="29" t="s">
        <v>228</v>
      </c>
      <c r="F72" s="29" t="s">
        <v>464</v>
      </c>
      <c r="G72" s="30">
        <v>29938.93</v>
      </c>
      <c r="H72" s="30">
        <v>29938.93</v>
      </c>
      <c r="I72" s="10">
        <f t="shared" si="1"/>
        <v>1</v>
      </c>
    </row>
    <row r="73" spans="1:9" ht="33.9" customHeight="1" x14ac:dyDescent="0.3">
      <c r="A73" s="29" t="s">
        <v>123</v>
      </c>
      <c r="B73" s="29" t="s">
        <v>123</v>
      </c>
      <c r="C73" s="29" t="s">
        <v>123</v>
      </c>
      <c r="D73" s="29" t="s">
        <v>465</v>
      </c>
      <c r="E73" s="29" t="s">
        <v>228</v>
      </c>
      <c r="F73" s="29" t="s">
        <v>466</v>
      </c>
      <c r="G73" s="30">
        <v>68930</v>
      </c>
      <c r="H73" s="30">
        <v>31920.48</v>
      </c>
      <c r="I73" s="10">
        <f t="shared" si="1"/>
        <v>0.46308544900623821</v>
      </c>
    </row>
    <row r="74" spans="1:9" ht="33.9" customHeight="1" x14ac:dyDescent="0.3">
      <c r="A74" s="29" t="s">
        <v>123</v>
      </c>
      <c r="B74" s="29" t="s">
        <v>123</v>
      </c>
      <c r="C74" s="29" t="s">
        <v>123</v>
      </c>
      <c r="D74" s="29" t="s">
        <v>467</v>
      </c>
      <c r="E74" s="29" t="s">
        <v>228</v>
      </c>
      <c r="F74" s="29" t="s">
        <v>468</v>
      </c>
      <c r="G74" s="30">
        <v>9876</v>
      </c>
      <c r="H74" s="30">
        <v>2898.24</v>
      </c>
      <c r="I74" s="10">
        <f t="shared" si="1"/>
        <v>0.29346294046172539</v>
      </c>
    </row>
    <row r="75" spans="1:9" ht="33.9" customHeight="1" x14ac:dyDescent="0.3">
      <c r="A75" s="29" t="s">
        <v>123</v>
      </c>
      <c r="B75" s="29" t="s">
        <v>123</v>
      </c>
      <c r="C75" s="29" t="s">
        <v>123</v>
      </c>
      <c r="D75" s="29" t="s">
        <v>452</v>
      </c>
      <c r="E75" s="29" t="s">
        <v>228</v>
      </c>
      <c r="F75" s="29" t="s">
        <v>453</v>
      </c>
      <c r="G75" s="30">
        <v>45000</v>
      </c>
      <c r="H75" s="30">
        <v>17572.02</v>
      </c>
      <c r="I75" s="10">
        <f t="shared" si="1"/>
        <v>0.39048933333333335</v>
      </c>
    </row>
    <row r="76" spans="1:9" ht="33.9" customHeight="1" x14ac:dyDescent="0.3">
      <c r="A76" s="29" t="s">
        <v>123</v>
      </c>
      <c r="B76" s="29" t="s">
        <v>123</v>
      </c>
      <c r="C76" s="29" t="s">
        <v>123</v>
      </c>
      <c r="D76" s="29" t="s">
        <v>469</v>
      </c>
      <c r="E76" s="29" t="s">
        <v>228</v>
      </c>
      <c r="F76" s="29" t="s">
        <v>470</v>
      </c>
      <c r="G76" s="30">
        <v>15000</v>
      </c>
      <c r="H76" s="30">
        <v>2781.56</v>
      </c>
      <c r="I76" s="10">
        <f t="shared" si="1"/>
        <v>0.18543733333333334</v>
      </c>
    </row>
    <row r="77" spans="1:9" ht="17.7" customHeight="1" x14ac:dyDescent="0.3">
      <c r="A77" s="29" t="s">
        <v>123</v>
      </c>
      <c r="B77" s="29" t="s">
        <v>123</v>
      </c>
      <c r="C77" s="29" t="s">
        <v>123</v>
      </c>
      <c r="D77" s="29" t="s">
        <v>473</v>
      </c>
      <c r="E77" s="29" t="s">
        <v>228</v>
      </c>
      <c r="F77" s="29" t="s">
        <v>474</v>
      </c>
      <c r="G77" s="30">
        <v>10000</v>
      </c>
      <c r="H77" s="30">
        <v>7376.57</v>
      </c>
      <c r="I77" s="10">
        <f t="shared" si="1"/>
        <v>0.73765700000000001</v>
      </c>
    </row>
    <row r="78" spans="1:9" ht="17.7" customHeight="1" x14ac:dyDescent="0.3">
      <c r="A78" s="29" t="s">
        <v>123</v>
      </c>
      <c r="B78" s="29" t="s">
        <v>123</v>
      </c>
      <c r="C78" s="29" t="s">
        <v>123</v>
      </c>
      <c r="D78" s="29" t="s">
        <v>475</v>
      </c>
      <c r="E78" s="29" t="s">
        <v>228</v>
      </c>
      <c r="F78" s="29" t="s">
        <v>476</v>
      </c>
      <c r="G78" s="30">
        <v>1500</v>
      </c>
      <c r="H78" s="30">
        <v>52.44</v>
      </c>
      <c r="I78" s="10">
        <f t="shared" si="1"/>
        <v>3.4959999999999998E-2</v>
      </c>
    </row>
    <row r="79" spans="1:9" ht="33.9" customHeight="1" x14ac:dyDescent="0.3">
      <c r="A79" s="29" t="s">
        <v>123</v>
      </c>
      <c r="B79" s="29" t="s">
        <v>123</v>
      </c>
      <c r="C79" s="29" t="s">
        <v>123</v>
      </c>
      <c r="D79" s="29" t="s">
        <v>440</v>
      </c>
      <c r="E79" s="29" t="s">
        <v>228</v>
      </c>
      <c r="F79" s="29" t="s">
        <v>441</v>
      </c>
      <c r="G79" s="30">
        <v>219728</v>
      </c>
      <c r="H79" s="30">
        <v>37237.65</v>
      </c>
      <c r="I79" s="10">
        <f t="shared" si="1"/>
        <v>0.16947157394596957</v>
      </c>
    </row>
    <row r="80" spans="1:9" ht="17.7" customHeight="1" x14ac:dyDescent="0.3">
      <c r="A80" s="29" t="s">
        <v>123</v>
      </c>
      <c r="B80" s="29" t="s">
        <v>123</v>
      </c>
      <c r="C80" s="29" t="s">
        <v>123</v>
      </c>
      <c r="D80" s="29" t="s">
        <v>479</v>
      </c>
      <c r="E80" s="29" t="s">
        <v>228</v>
      </c>
      <c r="F80" s="29" t="s">
        <v>480</v>
      </c>
      <c r="G80" s="30">
        <v>2000</v>
      </c>
      <c r="H80" s="30">
        <v>914.43</v>
      </c>
      <c r="I80" s="10">
        <f t="shared" si="1"/>
        <v>0.45721499999999998</v>
      </c>
    </row>
    <row r="81" spans="1:9" ht="17.7" customHeight="1" x14ac:dyDescent="0.3">
      <c r="A81" s="29" t="s">
        <v>123</v>
      </c>
      <c r="B81" s="29" t="s">
        <v>123</v>
      </c>
      <c r="C81" s="29" t="s">
        <v>123</v>
      </c>
      <c r="D81" s="29" t="s">
        <v>483</v>
      </c>
      <c r="E81" s="29" t="s">
        <v>228</v>
      </c>
      <c r="F81" s="29" t="s">
        <v>484</v>
      </c>
      <c r="G81" s="30">
        <v>2516</v>
      </c>
      <c r="H81" s="30">
        <v>0</v>
      </c>
      <c r="I81" s="10">
        <f t="shared" si="1"/>
        <v>0</v>
      </c>
    </row>
    <row r="82" spans="1:9" ht="17.7" customHeight="1" x14ac:dyDescent="0.3">
      <c r="A82" s="29" t="s">
        <v>123</v>
      </c>
      <c r="B82" s="29" t="s">
        <v>123</v>
      </c>
      <c r="C82" s="29" t="s">
        <v>123</v>
      </c>
      <c r="D82" s="29" t="s">
        <v>485</v>
      </c>
      <c r="E82" s="29" t="s">
        <v>228</v>
      </c>
      <c r="F82" s="29" t="s">
        <v>486</v>
      </c>
      <c r="G82" s="30">
        <v>11064</v>
      </c>
      <c r="H82" s="30">
        <v>8298</v>
      </c>
      <c r="I82" s="10">
        <f t="shared" si="1"/>
        <v>0.75</v>
      </c>
    </row>
    <row r="83" spans="1:9" ht="33.9" customHeight="1" x14ac:dyDescent="0.3">
      <c r="A83" s="29" t="s">
        <v>123</v>
      </c>
      <c r="B83" s="29" t="s">
        <v>123</v>
      </c>
      <c r="C83" s="29" t="s">
        <v>123</v>
      </c>
      <c r="D83" s="29" t="s">
        <v>493</v>
      </c>
      <c r="E83" s="29" t="s">
        <v>228</v>
      </c>
      <c r="F83" s="29" t="s">
        <v>494</v>
      </c>
      <c r="G83" s="30">
        <v>6000</v>
      </c>
      <c r="H83" s="30">
        <v>220</v>
      </c>
      <c r="I83" s="10">
        <f t="shared" si="1"/>
        <v>3.6666666666666667E-2</v>
      </c>
    </row>
    <row r="84" spans="1:9" ht="49.95" customHeight="1" x14ac:dyDescent="0.3">
      <c r="A84" s="29" t="s">
        <v>123</v>
      </c>
      <c r="B84" s="29" t="s">
        <v>123</v>
      </c>
      <c r="C84" s="29" t="s">
        <v>123</v>
      </c>
      <c r="D84" s="29" t="s">
        <v>505</v>
      </c>
      <c r="E84" s="29" t="s">
        <v>146</v>
      </c>
      <c r="F84" s="29" t="s">
        <v>506</v>
      </c>
      <c r="G84" s="30">
        <v>231116</v>
      </c>
      <c r="H84" s="30">
        <v>231115.57</v>
      </c>
      <c r="I84" s="10">
        <f t="shared" si="1"/>
        <v>0.99999813946243443</v>
      </c>
    </row>
    <row r="85" spans="1:9" ht="33.9" customHeight="1" x14ac:dyDescent="0.3">
      <c r="A85" s="7"/>
      <c r="B85" s="7" t="s">
        <v>278</v>
      </c>
      <c r="C85" s="7"/>
      <c r="D85" s="7"/>
      <c r="E85" s="7"/>
      <c r="F85" s="7" t="s">
        <v>279</v>
      </c>
      <c r="G85" s="28">
        <v>479000</v>
      </c>
      <c r="H85" s="28">
        <v>238322.7</v>
      </c>
      <c r="I85" s="10">
        <f t="shared" si="1"/>
        <v>0.49754217118997912</v>
      </c>
    </row>
    <row r="86" spans="1:9" ht="17.7" customHeight="1" x14ac:dyDescent="0.3">
      <c r="A86" s="29" t="s">
        <v>123</v>
      </c>
      <c r="B86" s="29" t="s">
        <v>123</v>
      </c>
      <c r="C86" s="29" t="s">
        <v>123</v>
      </c>
      <c r="D86" s="29" t="s">
        <v>459</v>
      </c>
      <c r="E86" s="29" t="s">
        <v>228</v>
      </c>
      <c r="F86" s="29" t="s">
        <v>460</v>
      </c>
      <c r="G86" s="30">
        <v>440</v>
      </c>
      <c r="H86" s="30">
        <v>0</v>
      </c>
      <c r="I86" s="10">
        <f t="shared" si="1"/>
        <v>0</v>
      </c>
    </row>
    <row r="87" spans="1:9" ht="33.9" customHeight="1" x14ac:dyDescent="0.3">
      <c r="A87" s="29" t="s">
        <v>123</v>
      </c>
      <c r="B87" s="29" t="s">
        <v>123</v>
      </c>
      <c r="C87" s="29" t="s">
        <v>123</v>
      </c>
      <c r="D87" s="29" t="s">
        <v>461</v>
      </c>
      <c r="E87" s="29" t="s">
        <v>228</v>
      </c>
      <c r="F87" s="29" t="s">
        <v>462</v>
      </c>
      <c r="G87" s="30">
        <v>98300</v>
      </c>
      <c r="H87" s="30">
        <v>48924.01</v>
      </c>
      <c r="I87" s="10">
        <f t="shared" si="1"/>
        <v>0.49770101729399796</v>
      </c>
    </row>
    <row r="88" spans="1:9" ht="33.9" customHeight="1" x14ac:dyDescent="0.3">
      <c r="A88" s="29" t="s">
        <v>123</v>
      </c>
      <c r="B88" s="29" t="s">
        <v>123</v>
      </c>
      <c r="C88" s="29" t="s">
        <v>123</v>
      </c>
      <c r="D88" s="29" t="s">
        <v>507</v>
      </c>
      <c r="E88" s="29" t="s">
        <v>228</v>
      </c>
      <c r="F88" s="29" t="s">
        <v>508</v>
      </c>
      <c r="G88" s="30">
        <v>246600</v>
      </c>
      <c r="H88" s="30">
        <v>110595.44</v>
      </c>
      <c r="I88" s="10">
        <f t="shared" si="1"/>
        <v>0.44848110300081107</v>
      </c>
    </row>
    <row r="89" spans="1:9" ht="33.9" customHeight="1" x14ac:dyDescent="0.3">
      <c r="A89" s="29" t="s">
        <v>123</v>
      </c>
      <c r="B89" s="29" t="s">
        <v>123</v>
      </c>
      <c r="C89" s="29" t="s">
        <v>123</v>
      </c>
      <c r="D89" s="29" t="s">
        <v>463</v>
      </c>
      <c r="E89" s="29" t="s">
        <v>228</v>
      </c>
      <c r="F89" s="29" t="s">
        <v>464</v>
      </c>
      <c r="G89" s="30">
        <v>25500</v>
      </c>
      <c r="H89" s="30">
        <v>24316.66</v>
      </c>
      <c r="I89" s="10">
        <f t="shared" si="1"/>
        <v>0.95359450980392158</v>
      </c>
    </row>
    <row r="90" spans="1:9" ht="33.9" customHeight="1" x14ac:dyDescent="0.3">
      <c r="A90" s="29" t="s">
        <v>123</v>
      </c>
      <c r="B90" s="29" t="s">
        <v>123</v>
      </c>
      <c r="C90" s="29" t="s">
        <v>123</v>
      </c>
      <c r="D90" s="29" t="s">
        <v>465</v>
      </c>
      <c r="E90" s="29" t="s">
        <v>228</v>
      </c>
      <c r="F90" s="29" t="s">
        <v>466</v>
      </c>
      <c r="G90" s="30">
        <v>67072</v>
      </c>
      <c r="H90" s="30">
        <v>31867.91</v>
      </c>
      <c r="I90" s="10">
        <f t="shared" si="1"/>
        <v>0.47512986044847327</v>
      </c>
    </row>
    <row r="91" spans="1:9" ht="33.9" customHeight="1" x14ac:dyDescent="0.3">
      <c r="A91" s="29" t="s">
        <v>123</v>
      </c>
      <c r="B91" s="29" t="s">
        <v>123</v>
      </c>
      <c r="C91" s="29" t="s">
        <v>123</v>
      </c>
      <c r="D91" s="29" t="s">
        <v>467</v>
      </c>
      <c r="E91" s="29" t="s">
        <v>228</v>
      </c>
      <c r="F91" s="29" t="s">
        <v>468</v>
      </c>
      <c r="G91" s="30">
        <v>8000</v>
      </c>
      <c r="H91" s="30">
        <v>3895.34</v>
      </c>
      <c r="I91" s="10">
        <f t="shared" si="1"/>
        <v>0.4869175</v>
      </c>
    </row>
    <row r="92" spans="1:9" ht="33.9" customHeight="1" x14ac:dyDescent="0.3">
      <c r="A92" s="29" t="s">
        <v>123</v>
      </c>
      <c r="B92" s="29" t="s">
        <v>123</v>
      </c>
      <c r="C92" s="29" t="s">
        <v>123</v>
      </c>
      <c r="D92" s="29" t="s">
        <v>469</v>
      </c>
      <c r="E92" s="29" t="s">
        <v>228</v>
      </c>
      <c r="F92" s="29" t="s">
        <v>470</v>
      </c>
      <c r="G92" s="30">
        <v>6500</v>
      </c>
      <c r="H92" s="30">
        <v>2883.84</v>
      </c>
      <c r="I92" s="10">
        <f t="shared" si="1"/>
        <v>0.44366769230769232</v>
      </c>
    </row>
    <row r="93" spans="1:9" ht="33.9" customHeight="1" x14ac:dyDescent="0.3">
      <c r="A93" s="29" t="s">
        <v>123</v>
      </c>
      <c r="B93" s="29" t="s">
        <v>123</v>
      </c>
      <c r="C93" s="29" t="s">
        <v>123</v>
      </c>
      <c r="D93" s="29" t="s">
        <v>473</v>
      </c>
      <c r="E93" s="29" t="s">
        <v>228</v>
      </c>
      <c r="F93" s="29" t="s">
        <v>474</v>
      </c>
      <c r="G93" s="30">
        <v>4928</v>
      </c>
      <c r="H93" s="30">
        <v>2704.05</v>
      </c>
      <c r="I93" s="10">
        <f t="shared" si="1"/>
        <v>0.54871144480519485</v>
      </c>
    </row>
    <row r="94" spans="1:9" ht="17.7" customHeight="1" x14ac:dyDescent="0.3">
      <c r="A94" s="29" t="s">
        <v>123</v>
      </c>
      <c r="B94" s="29" t="s">
        <v>123</v>
      </c>
      <c r="C94" s="29" t="s">
        <v>123</v>
      </c>
      <c r="D94" s="29" t="s">
        <v>475</v>
      </c>
      <c r="E94" s="29" t="s">
        <v>228</v>
      </c>
      <c r="F94" s="29" t="s">
        <v>476</v>
      </c>
      <c r="G94" s="30">
        <v>1600</v>
      </c>
      <c r="H94" s="30">
        <v>0</v>
      </c>
      <c r="I94" s="10">
        <f t="shared" si="1"/>
        <v>0</v>
      </c>
    </row>
    <row r="95" spans="1:9" ht="17.7" customHeight="1" x14ac:dyDescent="0.3">
      <c r="A95" s="29" t="s">
        <v>123</v>
      </c>
      <c r="B95" s="29" t="s">
        <v>123</v>
      </c>
      <c r="C95" s="29" t="s">
        <v>123</v>
      </c>
      <c r="D95" s="29" t="s">
        <v>477</v>
      </c>
      <c r="E95" s="29" t="s">
        <v>228</v>
      </c>
      <c r="F95" s="29" t="s">
        <v>478</v>
      </c>
      <c r="G95" s="30">
        <v>960</v>
      </c>
      <c r="H95" s="30">
        <v>720</v>
      </c>
      <c r="I95" s="10">
        <f t="shared" si="1"/>
        <v>0.75</v>
      </c>
    </row>
    <row r="96" spans="1:9" ht="33.9" customHeight="1" x14ac:dyDescent="0.3">
      <c r="A96" s="29" t="s">
        <v>123</v>
      </c>
      <c r="B96" s="29" t="s">
        <v>123</v>
      </c>
      <c r="C96" s="29" t="s">
        <v>123</v>
      </c>
      <c r="D96" s="29" t="s">
        <v>440</v>
      </c>
      <c r="E96" s="29" t="s">
        <v>228</v>
      </c>
      <c r="F96" s="29" t="s">
        <v>441</v>
      </c>
      <c r="G96" s="30">
        <v>2700</v>
      </c>
      <c r="H96" s="30">
        <v>1559.77</v>
      </c>
      <c r="I96" s="10">
        <f t="shared" si="1"/>
        <v>0.57769259259259254</v>
      </c>
    </row>
    <row r="97" spans="1:9" ht="33.9" customHeight="1" x14ac:dyDescent="0.3">
      <c r="A97" s="29" t="s">
        <v>123</v>
      </c>
      <c r="B97" s="29" t="s">
        <v>123</v>
      </c>
      <c r="C97" s="29" t="s">
        <v>123</v>
      </c>
      <c r="D97" s="29" t="s">
        <v>479</v>
      </c>
      <c r="E97" s="29" t="s">
        <v>228</v>
      </c>
      <c r="F97" s="29" t="s">
        <v>480</v>
      </c>
      <c r="G97" s="30">
        <v>1900</v>
      </c>
      <c r="H97" s="30">
        <v>736.18</v>
      </c>
      <c r="I97" s="10">
        <f t="shared" si="1"/>
        <v>0.38746315789473684</v>
      </c>
    </row>
    <row r="98" spans="1:9" ht="33.9" customHeight="1" x14ac:dyDescent="0.3">
      <c r="A98" s="29" t="s">
        <v>123</v>
      </c>
      <c r="B98" s="29" t="s">
        <v>123</v>
      </c>
      <c r="C98" s="29" t="s">
        <v>123</v>
      </c>
      <c r="D98" s="29" t="s">
        <v>481</v>
      </c>
      <c r="E98" s="29" t="s">
        <v>228</v>
      </c>
      <c r="F98" s="29" t="s">
        <v>482</v>
      </c>
      <c r="G98" s="30">
        <v>3100</v>
      </c>
      <c r="H98" s="30">
        <v>1452.49</v>
      </c>
      <c r="I98" s="10">
        <f t="shared" si="1"/>
        <v>0.46854516129032259</v>
      </c>
    </row>
    <row r="99" spans="1:9" ht="17.7" customHeight="1" x14ac:dyDescent="0.3">
      <c r="A99" s="29" t="s">
        <v>123</v>
      </c>
      <c r="B99" s="29" t="s">
        <v>123</v>
      </c>
      <c r="C99" s="29" t="s">
        <v>123</v>
      </c>
      <c r="D99" s="29" t="s">
        <v>483</v>
      </c>
      <c r="E99" s="29" t="s">
        <v>228</v>
      </c>
      <c r="F99" s="29" t="s">
        <v>484</v>
      </c>
      <c r="G99" s="30">
        <v>4000</v>
      </c>
      <c r="H99" s="30">
        <v>1543.01</v>
      </c>
      <c r="I99" s="10">
        <f t="shared" si="1"/>
        <v>0.3857525</v>
      </c>
    </row>
    <row r="100" spans="1:9" ht="17.7" customHeight="1" x14ac:dyDescent="0.3">
      <c r="A100" s="29" t="s">
        <v>123</v>
      </c>
      <c r="B100" s="29" t="s">
        <v>123</v>
      </c>
      <c r="C100" s="29" t="s">
        <v>123</v>
      </c>
      <c r="D100" s="29" t="s">
        <v>485</v>
      </c>
      <c r="E100" s="29" t="s">
        <v>228</v>
      </c>
      <c r="F100" s="29" t="s">
        <v>486</v>
      </c>
      <c r="G100" s="30">
        <v>6800</v>
      </c>
      <c r="H100" s="30">
        <v>6800</v>
      </c>
      <c r="I100" s="10">
        <f t="shared" si="1"/>
        <v>1</v>
      </c>
    </row>
    <row r="101" spans="1:9" ht="17.7" customHeight="1" x14ac:dyDescent="0.3">
      <c r="A101" s="29" t="s">
        <v>123</v>
      </c>
      <c r="B101" s="29" t="s">
        <v>123</v>
      </c>
      <c r="C101" s="29" t="s">
        <v>123</v>
      </c>
      <c r="D101" s="29" t="s">
        <v>489</v>
      </c>
      <c r="E101" s="29" t="s">
        <v>228</v>
      </c>
      <c r="F101" s="29" t="s">
        <v>490</v>
      </c>
      <c r="G101" s="30">
        <v>600</v>
      </c>
      <c r="H101" s="30">
        <v>324</v>
      </c>
      <c r="I101" s="10">
        <f t="shared" si="1"/>
        <v>0.54</v>
      </c>
    </row>
    <row r="102" spans="1:9" ht="33.9" customHeight="1" x14ac:dyDescent="0.3">
      <c r="A102" s="3" t="s">
        <v>280</v>
      </c>
      <c r="B102" s="3"/>
      <c r="C102" s="3"/>
      <c r="D102" s="3"/>
      <c r="E102" s="3"/>
      <c r="F102" s="3" t="s">
        <v>281</v>
      </c>
      <c r="G102" s="27">
        <v>8512359</v>
      </c>
      <c r="H102" s="27">
        <v>4123604.11</v>
      </c>
      <c r="I102" s="5">
        <f t="shared" si="1"/>
        <v>0.48442554055814607</v>
      </c>
    </row>
    <row r="103" spans="1:9" ht="33.9" customHeight="1" x14ac:dyDescent="0.3">
      <c r="A103" s="7"/>
      <c r="B103" s="7" t="s">
        <v>282</v>
      </c>
      <c r="C103" s="7"/>
      <c r="D103" s="7"/>
      <c r="E103" s="7"/>
      <c r="F103" s="7" t="s">
        <v>283</v>
      </c>
      <c r="G103" s="28">
        <v>338713</v>
      </c>
      <c r="H103" s="28">
        <v>165865.26</v>
      </c>
      <c r="I103" s="10">
        <f t="shared" si="1"/>
        <v>0.48969263063419477</v>
      </c>
    </row>
    <row r="104" spans="1:9" ht="33.9" customHeight="1" x14ac:dyDescent="0.3">
      <c r="A104" s="29" t="s">
        <v>123</v>
      </c>
      <c r="B104" s="29" t="s">
        <v>123</v>
      </c>
      <c r="C104" s="29" t="s">
        <v>123</v>
      </c>
      <c r="D104" s="29" t="s">
        <v>461</v>
      </c>
      <c r="E104" s="29" t="s">
        <v>228</v>
      </c>
      <c r="F104" s="29" t="s">
        <v>462</v>
      </c>
      <c r="G104" s="30">
        <v>255417</v>
      </c>
      <c r="H104" s="30">
        <v>115300.77</v>
      </c>
      <c r="I104" s="10">
        <f t="shared" si="1"/>
        <v>0.45142167514300147</v>
      </c>
    </row>
    <row r="105" spans="1:9" ht="33.9" customHeight="1" x14ac:dyDescent="0.3">
      <c r="A105" s="29" t="s">
        <v>123</v>
      </c>
      <c r="B105" s="29" t="s">
        <v>123</v>
      </c>
      <c r="C105" s="29" t="s">
        <v>123</v>
      </c>
      <c r="D105" s="29" t="s">
        <v>463</v>
      </c>
      <c r="E105" s="29" t="s">
        <v>228</v>
      </c>
      <c r="F105" s="29" t="s">
        <v>464</v>
      </c>
      <c r="G105" s="30">
        <v>20111</v>
      </c>
      <c r="H105" s="30">
        <v>20110.830000000002</v>
      </c>
      <c r="I105" s="10">
        <f t="shared" si="1"/>
        <v>0.99999154691462389</v>
      </c>
    </row>
    <row r="106" spans="1:9" ht="33.9" customHeight="1" x14ac:dyDescent="0.3">
      <c r="A106" s="29" t="s">
        <v>123</v>
      </c>
      <c r="B106" s="29" t="s">
        <v>123</v>
      </c>
      <c r="C106" s="29" t="s">
        <v>123</v>
      </c>
      <c r="D106" s="29" t="s">
        <v>465</v>
      </c>
      <c r="E106" s="29" t="s">
        <v>228</v>
      </c>
      <c r="F106" s="29" t="s">
        <v>466</v>
      </c>
      <c r="G106" s="30">
        <v>47133</v>
      </c>
      <c r="H106" s="30">
        <v>20585.88</v>
      </c>
      <c r="I106" s="10">
        <f t="shared" si="1"/>
        <v>0.43676150467825092</v>
      </c>
    </row>
    <row r="107" spans="1:9" ht="33.9" customHeight="1" x14ac:dyDescent="0.3">
      <c r="A107" s="29" t="s">
        <v>123</v>
      </c>
      <c r="B107" s="29" t="s">
        <v>123</v>
      </c>
      <c r="C107" s="29" t="s">
        <v>123</v>
      </c>
      <c r="D107" s="29" t="s">
        <v>467</v>
      </c>
      <c r="E107" s="29" t="s">
        <v>228</v>
      </c>
      <c r="F107" s="29" t="s">
        <v>468</v>
      </c>
      <c r="G107" s="30">
        <v>6750</v>
      </c>
      <c r="H107" s="30">
        <v>2891.28</v>
      </c>
      <c r="I107" s="10">
        <f t="shared" si="1"/>
        <v>0.42833777777777782</v>
      </c>
    </row>
    <row r="108" spans="1:9" ht="17.7" customHeight="1" x14ac:dyDescent="0.3">
      <c r="A108" s="29" t="s">
        <v>123</v>
      </c>
      <c r="B108" s="29" t="s">
        <v>123</v>
      </c>
      <c r="C108" s="29" t="s">
        <v>123</v>
      </c>
      <c r="D108" s="29" t="s">
        <v>485</v>
      </c>
      <c r="E108" s="29" t="s">
        <v>228</v>
      </c>
      <c r="F108" s="29" t="s">
        <v>486</v>
      </c>
      <c r="G108" s="30">
        <v>9302</v>
      </c>
      <c r="H108" s="30">
        <v>6976.5</v>
      </c>
      <c r="I108" s="10">
        <f t="shared" si="1"/>
        <v>0.75</v>
      </c>
    </row>
    <row r="109" spans="1:9" ht="33.9" customHeight="1" x14ac:dyDescent="0.3">
      <c r="A109" s="7"/>
      <c r="B109" s="7" t="s">
        <v>509</v>
      </c>
      <c r="C109" s="7"/>
      <c r="D109" s="7"/>
      <c r="E109" s="7"/>
      <c r="F109" s="7" t="s">
        <v>510</v>
      </c>
      <c r="G109" s="28">
        <v>456251</v>
      </c>
      <c r="H109" s="28">
        <v>224393.91</v>
      </c>
      <c r="I109" s="10">
        <f t="shared" si="1"/>
        <v>0.4918211905288975</v>
      </c>
    </row>
    <row r="110" spans="1:9" ht="33.9" customHeight="1" x14ac:dyDescent="0.3">
      <c r="A110" s="29" t="s">
        <v>123</v>
      </c>
      <c r="B110" s="29" t="s">
        <v>123</v>
      </c>
      <c r="C110" s="29" t="s">
        <v>123</v>
      </c>
      <c r="D110" s="29" t="s">
        <v>459</v>
      </c>
      <c r="E110" s="29" t="s">
        <v>228</v>
      </c>
      <c r="F110" s="29" t="s">
        <v>460</v>
      </c>
      <c r="G110" s="30">
        <v>205</v>
      </c>
      <c r="H110" s="30">
        <v>40</v>
      </c>
      <c r="I110" s="10">
        <f t="shared" si="1"/>
        <v>0.1951219512195122</v>
      </c>
    </row>
    <row r="111" spans="1:9" ht="33.9" customHeight="1" x14ac:dyDescent="0.3">
      <c r="A111" s="29" t="s">
        <v>123</v>
      </c>
      <c r="B111" s="29" t="s">
        <v>123</v>
      </c>
      <c r="C111" s="29" t="s">
        <v>123</v>
      </c>
      <c r="D111" s="29" t="s">
        <v>448</v>
      </c>
      <c r="E111" s="29" t="s">
        <v>228</v>
      </c>
      <c r="F111" s="29" t="s">
        <v>449</v>
      </c>
      <c r="G111" s="30">
        <v>335000</v>
      </c>
      <c r="H111" s="30">
        <v>168321.82</v>
      </c>
      <c r="I111" s="10">
        <f t="shared" si="1"/>
        <v>0.50245319402985078</v>
      </c>
    </row>
    <row r="112" spans="1:9" ht="33.9" customHeight="1" x14ac:dyDescent="0.3">
      <c r="A112" s="29" t="s">
        <v>123</v>
      </c>
      <c r="B112" s="29" t="s">
        <v>123</v>
      </c>
      <c r="C112" s="29" t="s">
        <v>123</v>
      </c>
      <c r="D112" s="29" t="s">
        <v>461</v>
      </c>
      <c r="E112" s="29" t="s">
        <v>228</v>
      </c>
      <c r="F112" s="29" t="s">
        <v>462</v>
      </c>
      <c r="G112" s="30">
        <v>78468.570000000007</v>
      </c>
      <c r="H112" s="30">
        <v>36297.440000000002</v>
      </c>
      <c r="I112" s="10">
        <f t="shared" si="1"/>
        <v>0.46257297667078678</v>
      </c>
    </row>
    <row r="113" spans="1:9" ht="17.7" customHeight="1" x14ac:dyDescent="0.3">
      <c r="A113" s="29" t="s">
        <v>123</v>
      </c>
      <c r="B113" s="29" t="s">
        <v>123</v>
      </c>
      <c r="C113" s="29" t="s">
        <v>123</v>
      </c>
      <c r="D113" s="29" t="s">
        <v>463</v>
      </c>
      <c r="E113" s="29" t="s">
        <v>228</v>
      </c>
      <c r="F113" s="29" t="s">
        <v>464</v>
      </c>
      <c r="G113" s="30">
        <v>6219.43</v>
      </c>
      <c r="H113" s="30">
        <v>6219.43</v>
      </c>
      <c r="I113" s="10">
        <f t="shared" si="1"/>
        <v>1</v>
      </c>
    </row>
    <row r="114" spans="1:9" ht="33.9" customHeight="1" x14ac:dyDescent="0.3">
      <c r="A114" s="29" t="s">
        <v>123</v>
      </c>
      <c r="B114" s="29" t="s">
        <v>123</v>
      </c>
      <c r="C114" s="29" t="s">
        <v>123</v>
      </c>
      <c r="D114" s="29" t="s">
        <v>465</v>
      </c>
      <c r="E114" s="29" t="s">
        <v>228</v>
      </c>
      <c r="F114" s="29" t="s">
        <v>466</v>
      </c>
      <c r="G114" s="30">
        <v>14482</v>
      </c>
      <c r="H114" s="30">
        <v>6276.71</v>
      </c>
      <c r="I114" s="10">
        <f t="shared" si="1"/>
        <v>0.43341458362104684</v>
      </c>
    </row>
    <row r="115" spans="1:9" ht="33.9" customHeight="1" x14ac:dyDescent="0.3">
      <c r="A115" s="29" t="s">
        <v>123</v>
      </c>
      <c r="B115" s="29" t="s">
        <v>123</v>
      </c>
      <c r="C115" s="29" t="s">
        <v>123</v>
      </c>
      <c r="D115" s="29" t="s">
        <v>467</v>
      </c>
      <c r="E115" s="29" t="s">
        <v>228</v>
      </c>
      <c r="F115" s="29" t="s">
        <v>468</v>
      </c>
      <c r="G115" s="30">
        <v>2075</v>
      </c>
      <c r="H115" s="30">
        <v>897.81</v>
      </c>
      <c r="I115" s="10">
        <f t="shared" si="1"/>
        <v>0.4326795180722891</v>
      </c>
    </row>
    <row r="116" spans="1:9" ht="17.7" customHeight="1" x14ac:dyDescent="0.3">
      <c r="A116" s="29" t="s">
        <v>123</v>
      </c>
      <c r="B116" s="29" t="s">
        <v>123</v>
      </c>
      <c r="C116" s="29" t="s">
        <v>123</v>
      </c>
      <c r="D116" s="29" t="s">
        <v>469</v>
      </c>
      <c r="E116" s="29" t="s">
        <v>228</v>
      </c>
      <c r="F116" s="29" t="s">
        <v>470</v>
      </c>
      <c r="G116" s="30">
        <v>5000</v>
      </c>
      <c r="H116" s="30">
        <v>396.34</v>
      </c>
      <c r="I116" s="10">
        <f t="shared" si="1"/>
        <v>7.9267999999999991E-2</v>
      </c>
    </row>
    <row r="117" spans="1:9" ht="33.9" customHeight="1" x14ac:dyDescent="0.3">
      <c r="A117" s="29" t="s">
        <v>123</v>
      </c>
      <c r="B117" s="29" t="s">
        <v>123</v>
      </c>
      <c r="C117" s="29" t="s">
        <v>123</v>
      </c>
      <c r="D117" s="29" t="s">
        <v>511</v>
      </c>
      <c r="E117" s="29" t="s">
        <v>228</v>
      </c>
      <c r="F117" s="29" t="s">
        <v>512</v>
      </c>
      <c r="G117" s="30">
        <v>5100</v>
      </c>
      <c r="H117" s="30">
        <v>878.35</v>
      </c>
      <c r="I117" s="10">
        <f t="shared" si="1"/>
        <v>0.17222549019607844</v>
      </c>
    </row>
    <row r="118" spans="1:9" ht="17.7" customHeight="1" x14ac:dyDescent="0.3">
      <c r="A118" s="29" t="s">
        <v>123</v>
      </c>
      <c r="B118" s="29" t="s">
        <v>123</v>
      </c>
      <c r="C118" s="29" t="s">
        <v>123</v>
      </c>
      <c r="D118" s="29" t="s">
        <v>440</v>
      </c>
      <c r="E118" s="29" t="s">
        <v>228</v>
      </c>
      <c r="F118" s="29" t="s">
        <v>441</v>
      </c>
      <c r="G118" s="30">
        <v>5000</v>
      </c>
      <c r="H118" s="30">
        <v>2583.25</v>
      </c>
      <c r="I118" s="10">
        <f t="shared" si="1"/>
        <v>0.51665000000000005</v>
      </c>
    </row>
    <row r="119" spans="1:9" ht="17.7" customHeight="1" x14ac:dyDescent="0.3">
      <c r="A119" s="29" t="s">
        <v>123</v>
      </c>
      <c r="B119" s="29" t="s">
        <v>123</v>
      </c>
      <c r="C119" s="29" t="s">
        <v>123</v>
      </c>
      <c r="D119" s="29" t="s">
        <v>479</v>
      </c>
      <c r="E119" s="29" t="s">
        <v>228</v>
      </c>
      <c r="F119" s="29" t="s">
        <v>480</v>
      </c>
      <c r="G119" s="30">
        <v>500</v>
      </c>
      <c r="H119" s="30">
        <v>156.76</v>
      </c>
      <c r="I119" s="10">
        <f t="shared" si="1"/>
        <v>0.31351999999999997</v>
      </c>
    </row>
    <row r="120" spans="1:9" ht="17.7" customHeight="1" x14ac:dyDescent="0.3">
      <c r="A120" s="29" t="s">
        <v>123</v>
      </c>
      <c r="B120" s="29" t="s">
        <v>123</v>
      </c>
      <c r="C120" s="29" t="s">
        <v>123</v>
      </c>
      <c r="D120" s="29" t="s">
        <v>481</v>
      </c>
      <c r="E120" s="29" t="s">
        <v>228</v>
      </c>
      <c r="F120" s="29" t="s">
        <v>482</v>
      </c>
      <c r="G120" s="30">
        <v>300</v>
      </c>
      <c r="H120" s="30">
        <v>0</v>
      </c>
      <c r="I120" s="10">
        <f t="shared" si="1"/>
        <v>0</v>
      </c>
    </row>
    <row r="121" spans="1:9" ht="33.9" customHeight="1" x14ac:dyDescent="0.3">
      <c r="A121" s="29" t="s">
        <v>123</v>
      </c>
      <c r="B121" s="29" t="s">
        <v>123</v>
      </c>
      <c r="C121" s="29" t="s">
        <v>123</v>
      </c>
      <c r="D121" s="29" t="s">
        <v>485</v>
      </c>
      <c r="E121" s="29" t="s">
        <v>228</v>
      </c>
      <c r="F121" s="29" t="s">
        <v>486</v>
      </c>
      <c r="G121" s="30">
        <v>3101</v>
      </c>
      <c r="H121" s="30">
        <v>2326</v>
      </c>
      <c r="I121" s="10">
        <f t="shared" si="1"/>
        <v>0.75008061915511126</v>
      </c>
    </row>
    <row r="122" spans="1:9" ht="17.7" customHeight="1" x14ac:dyDescent="0.3">
      <c r="A122" s="29" t="s">
        <v>123</v>
      </c>
      <c r="B122" s="29" t="s">
        <v>123</v>
      </c>
      <c r="C122" s="29" t="s">
        <v>123</v>
      </c>
      <c r="D122" s="29" t="s">
        <v>493</v>
      </c>
      <c r="E122" s="29" t="s">
        <v>228</v>
      </c>
      <c r="F122" s="29" t="s">
        <v>494</v>
      </c>
      <c r="G122" s="30">
        <v>800</v>
      </c>
      <c r="H122" s="30">
        <v>0</v>
      </c>
      <c r="I122" s="10">
        <f t="shared" si="1"/>
        <v>0</v>
      </c>
    </row>
    <row r="123" spans="1:9" ht="33.9" customHeight="1" x14ac:dyDescent="0.3">
      <c r="A123" s="7"/>
      <c r="B123" s="7" t="s">
        <v>284</v>
      </c>
      <c r="C123" s="7"/>
      <c r="D123" s="7"/>
      <c r="E123" s="7"/>
      <c r="F123" s="7" t="s">
        <v>285</v>
      </c>
      <c r="G123" s="28">
        <v>7617695</v>
      </c>
      <c r="H123" s="28">
        <v>3723548.38</v>
      </c>
      <c r="I123" s="10">
        <f t="shared" si="1"/>
        <v>0.4888025025942887</v>
      </c>
    </row>
    <row r="124" spans="1:9" ht="17.7" customHeight="1" x14ac:dyDescent="0.3">
      <c r="A124" s="29" t="s">
        <v>123</v>
      </c>
      <c r="B124" s="29" t="s">
        <v>123</v>
      </c>
      <c r="C124" s="29" t="s">
        <v>123</v>
      </c>
      <c r="D124" s="29" t="s">
        <v>459</v>
      </c>
      <c r="E124" s="29" t="s">
        <v>228</v>
      </c>
      <c r="F124" s="29" t="s">
        <v>460</v>
      </c>
      <c r="G124" s="30">
        <v>20000</v>
      </c>
      <c r="H124" s="30">
        <v>2717.64</v>
      </c>
      <c r="I124" s="10">
        <f t="shared" si="1"/>
        <v>0.135882</v>
      </c>
    </row>
    <row r="125" spans="1:9" ht="33.9" customHeight="1" x14ac:dyDescent="0.3">
      <c r="A125" s="29" t="s">
        <v>123</v>
      </c>
      <c r="B125" s="29" t="s">
        <v>123</v>
      </c>
      <c r="C125" s="29" t="s">
        <v>123</v>
      </c>
      <c r="D125" s="29" t="s">
        <v>461</v>
      </c>
      <c r="E125" s="29" t="s">
        <v>228</v>
      </c>
      <c r="F125" s="29" t="s">
        <v>462</v>
      </c>
      <c r="G125" s="30">
        <v>4141984</v>
      </c>
      <c r="H125" s="30">
        <v>1924711.5</v>
      </c>
      <c r="I125" s="10">
        <f t="shared" si="1"/>
        <v>0.46468347053006481</v>
      </c>
    </row>
    <row r="126" spans="1:9" ht="17.7" customHeight="1" x14ac:dyDescent="0.3">
      <c r="A126" s="29" t="s">
        <v>123</v>
      </c>
      <c r="B126" s="29" t="s">
        <v>123</v>
      </c>
      <c r="C126" s="29" t="s">
        <v>123</v>
      </c>
      <c r="D126" s="29" t="s">
        <v>463</v>
      </c>
      <c r="E126" s="29" t="s">
        <v>228</v>
      </c>
      <c r="F126" s="29" t="s">
        <v>464</v>
      </c>
      <c r="G126" s="30">
        <v>322310.76</v>
      </c>
      <c r="H126" s="30">
        <v>322310.76</v>
      </c>
      <c r="I126" s="10">
        <f t="shared" si="1"/>
        <v>1</v>
      </c>
    </row>
    <row r="127" spans="1:9" ht="33.9" customHeight="1" x14ac:dyDescent="0.3">
      <c r="A127" s="29" t="s">
        <v>123</v>
      </c>
      <c r="B127" s="29" t="s">
        <v>123</v>
      </c>
      <c r="C127" s="29" t="s">
        <v>123</v>
      </c>
      <c r="D127" s="29" t="s">
        <v>465</v>
      </c>
      <c r="E127" s="29" t="s">
        <v>228</v>
      </c>
      <c r="F127" s="29" t="s">
        <v>466</v>
      </c>
      <c r="G127" s="30">
        <v>723157</v>
      </c>
      <c r="H127" s="30">
        <v>329485.89</v>
      </c>
      <c r="I127" s="10">
        <f t="shared" si="1"/>
        <v>0.45562151787232924</v>
      </c>
    </row>
    <row r="128" spans="1:9" ht="33.9" customHeight="1" x14ac:dyDescent="0.3">
      <c r="A128" s="29" t="s">
        <v>123</v>
      </c>
      <c r="B128" s="29" t="s">
        <v>123</v>
      </c>
      <c r="C128" s="29" t="s">
        <v>123</v>
      </c>
      <c r="D128" s="29" t="s">
        <v>467</v>
      </c>
      <c r="E128" s="29" t="s">
        <v>228</v>
      </c>
      <c r="F128" s="29" t="s">
        <v>468</v>
      </c>
      <c r="G128" s="30">
        <v>104306</v>
      </c>
      <c r="H128" s="30">
        <v>31204.93</v>
      </c>
      <c r="I128" s="10">
        <f t="shared" si="1"/>
        <v>0.29916716200410332</v>
      </c>
    </row>
    <row r="129" spans="1:9" ht="33.9" customHeight="1" x14ac:dyDescent="0.3">
      <c r="A129" s="29" t="s">
        <v>123</v>
      </c>
      <c r="B129" s="29" t="s">
        <v>123</v>
      </c>
      <c r="C129" s="29" t="s">
        <v>123</v>
      </c>
      <c r="D129" s="29" t="s">
        <v>452</v>
      </c>
      <c r="E129" s="29" t="s">
        <v>228</v>
      </c>
      <c r="F129" s="29" t="s">
        <v>453</v>
      </c>
      <c r="G129" s="30">
        <v>35500</v>
      </c>
      <c r="H129" s="30">
        <v>1227.5999999999999</v>
      </c>
      <c r="I129" s="10">
        <f t="shared" si="1"/>
        <v>3.4580281690140845E-2</v>
      </c>
    </row>
    <row r="130" spans="1:9" ht="33.9" customHeight="1" x14ac:dyDescent="0.3">
      <c r="A130" s="29" t="s">
        <v>123</v>
      </c>
      <c r="B130" s="29" t="s">
        <v>123</v>
      </c>
      <c r="C130" s="29" t="s">
        <v>123</v>
      </c>
      <c r="D130" s="29" t="s">
        <v>469</v>
      </c>
      <c r="E130" s="29" t="s">
        <v>228</v>
      </c>
      <c r="F130" s="29" t="s">
        <v>470</v>
      </c>
      <c r="G130" s="30">
        <v>863000</v>
      </c>
      <c r="H130" s="30">
        <v>375934.03</v>
      </c>
      <c r="I130" s="10">
        <f t="shared" ref="I130:I193" si="2">IF($G130=0,0,$H130/$G130)</f>
        <v>0.4356130127462341</v>
      </c>
    </row>
    <row r="131" spans="1:9" ht="17.7" customHeight="1" x14ac:dyDescent="0.3">
      <c r="A131" s="29" t="s">
        <v>123</v>
      </c>
      <c r="B131" s="29" t="s">
        <v>123</v>
      </c>
      <c r="C131" s="29" t="s">
        <v>123</v>
      </c>
      <c r="D131" s="29" t="s">
        <v>511</v>
      </c>
      <c r="E131" s="29" t="s">
        <v>228</v>
      </c>
      <c r="F131" s="29" t="s">
        <v>512</v>
      </c>
      <c r="G131" s="30">
        <v>10000</v>
      </c>
      <c r="H131" s="30">
        <v>3639.07</v>
      </c>
      <c r="I131" s="10">
        <f t="shared" si="2"/>
        <v>0.36390700000000004</v>
      </c>
    </row>
    <row r="132" spans="1:9" ht="17.7" customHeight="1" x14ac:dyDescent="0.3">
      <c r="A132" s="29" t="s">
        <v>123</v>
      </c>
      <c r="B132" s="29" t="s">
        <v>123</v>
      </c>
      <c r="C132" s="29" t="s">
        <v>123</v>
      </c>
      <c r="D132" s="29" t="s">
        <v>473</v>
      </c>
      <c r="E132" s="29" t="s">
        <v>228</v>
      </c>
      <c r="F132" s="29" t="s">
        <v>474</v>
      </c>
      <c r="G132" s="30">
        <v>150000</v>
      </c>
      <c r="H132" s="30">
        <v>79612.77</v>
      </c>
      <c r="I132" s="10">
        <f t="shared" si="2"/>
        <v>0.5307518</v>
      </c>
    </row>
    <row r="133" spans="1:9" ht="17.7" customHeight="1" x14ac:dyDescent="0.3">
      <c r="A133" s="29" t="s">
        <v>123</v>
      </c>
      <c r="B133" s="29" t="s">
        <v>123</v>
      </c>
      <c r="C133" s="29" t="s">
        <v>123</v>
      </c>
      <c r="D133" s="29" t="s">
        <v>475</v>
      </c>
      <c r="E133" s="29" t="s">
        <v>228</v>
      </c>
      <c r="F133" s="29" t="s">
        <v>476</v>
      </c>
      <c r="G133" s="30">
        <v>40000</v>
      </c>
      <c r="H133" s="30">
        <v>10629.99</v>
      </c>
      <c r="I133" s="10">
        <f t="shared" si="2"/>
        <v>0.26574975000000001</v>
      </c>
    </row>
    <row r="134" spans="1:9" ht="17.7" customHeight="1" x14ac:dyDescent="0.3">
      <c r="A134" s="29" t="s">
        <v>123</v>
      </c>
      <c r="B134" s="29" t="s">
        <v>123</v>
      </c>
      <c r="C134" s="29" t="s">
        <v>123</v>
      </c>
      <c r="D134" s="29" t="s">
        <v>477</v>
      </c>
      <c r="E134" s="29" t="s">
        <v>228</v>
      </c>
      <c r="F134" s="29" t="s">
        <v>478</v>
      </c>
      <c r="G134" s="30">
        <v>5000</v>
      </c>
      <c r="H134" s="30">
        <v>1560</v>
      </c>
      <c r="I134" s="10">
        <f t="shared" si="2"/>
        <v>0.312</v>
      </c>
    </row>
    <row r="135" spans="1:9" ht="33.9" customHeight="1" x14ac:dyDescent="0.3">
      <c r="A135" s="29" t="s">
        <v>123</v>
      </c>
      <c r="B135" s="29" t="s">
        <v>123</v>
      </c>
      <c r="C135" s="29" t="s">
        <v>123</v>
      </c>
      <c r="D135" s="29" t="s">
        <v>440</v>
      </c>
      <c r="E135" s="29" t="s">
        <v>228</v>
      </c>
      <c r="F135" s="29" t="s">
        <v>441</v>
      </c>
      <c r="G135" s="30">
        <v>902335.24</v>
      </c>
      <c r="H135" s="30">
        <v>470650.98</v>
      </c>
      <c r="I135" s="10">
        <f t="shared" si="2"/>
        <v>0.52159215238008438</v>
      </c>
    </row>
    <row r="136" spans="1:9" ht="17.7" customHeight="1" x14ac:dyDescent="0.3">
      <c r="A136" s="29" t="s">
        <v>123</v>
      </c>
      <c r="B136" s="29" t="s">
        <v>123</v>
      </c>
      <c r="C136" s="29" t="s">
        <v>123</v>
      </c>
      <c r="D136" s="29" t="s">
        <v>479</v>
      </c>
      <c r="E136" s="29" t="s">
        <v>228</v>
      </c>
      <c r="F136" s="29" t="s">
        <v>480</v>
      </c>
      <c r="G136" s="30">
        <v>40000</v>
      </c>
      <c r="H136" s="30">
        <v>19701.900000000001</v>
      </c>
      <c r="I136" s="10">
        <f t="shared" si="2"/>
        <v>0.49254750000000003</v>
      </c>
    </row>
    <row r="137" spans="1:9" ht="17.7" customHeight="1" x14ac:dyDescent="0.3">
      <c r="A137" s="29" t="s">
        <v>123</v>
      </c>
      <c r="B137" s="29" t="s">
        <v>123</v>
      </c>
      <c r="C137" s="29" t="s">
        <v>123</v>
      </c>
      <c r="D137" s="29" t="s">
        <v>499</v>
      </c>
      <c r="E137" s="29" t="s">
        <v>228</v>
      </c>
      <c r="F137" s="29" t="s">
        <v>500</v>
      </c>
      <c r="G137" s="30">
        <v>5000</v>
      </c>
      <c r="H137" s="30">
        <v>0</v>
      </c>
      <c r="I137" s="10">
        <f t="shared" si="2"/>
        <v>0</v>
      </c>
    </row>
    <row r="138" spans="1:9" ht="17.7" customHeight="1" x14ac:dyDescent="0.3">
      <c r="A138" s="29" t="s">
        <v>123</v>
      </c>
      <c r="B138" s="29" t="s">
        <v>123</v>
      </c>
      <c r="C138" s="29" t="s">
        <v>123</v>
      </c>
      <c r="D138" s="29" t="s">
        <v>481</v>
      </c>
      <c r="E138" s="29" t="s">
        <v>228</v>
      </c>
      <c r="F138" s="29" t="s">
        <v>482</v>
      </c>
      <c r="G138" s="30">
        <v>8000</v>
      </c>
      <c r="H138" s="30">
        <v>1701.09</v>
      </c>
      <c r="I138" s="10">
        <f t="shared" si="2"/>
        <v>0.21263625</v>
      </c>
    </row>
    <row r="139" spans="1:9" ht="17.7" customHeight="1" x14ac:dyDescent="0.3">
      <c r="A139" s="29" t="s">
        <v>123</v>
      </c>
      <c r="B139" s="29" t="s">
        <v>123</v>
      </c>
      <c r="C139" s="29" t="s">
        <v>123</v>
      </c>
      <c r="D139" s="29" t="s">
        <v>513</v>
      </c>
      <c r="E139" s="29" t="s">
        <v>228</v>
      </c>
      <c r="F139" s="29" t="s">
        <v>514</v>
      </c>
      <c r="G139" s="30">
        <v>2000</v>
      </c>
      <c r="H139" s="30">
        <v>596.72</v>
      </c>
      <c r="I139" s="10">
        <f t="shared" si="2"/>
        <v>0.29836000000000001</v>
      </c>
    </row>
    <row r="140" spans="1:9" ht="33.9" customHeight="1" x14ac:dyDescent="0.3">
      <c r="A140" s="29" t="s">
        <v>123</v>
      </c>
      <c r="B140" s="29" t="s">
        <v>123</v>
      </c>
      <c r="C140" s="29" t="s">
        <v>123</v>
      </c>
      <c r="D140" s="29" t="s">
        <v>483</v>
      </c>
      <c r="E140" s="29" t="s">
        <v>228</v>
      </c>
      <c r="F140" s="29" t="s">
        <v>484</v>
      </c>
      <c r="G140" s="30">
        <v>81000</v>
      </c>
      <c r="H140" s="30">
        <v>35329.879999999997</v>
      </c>
      <c r="I140" s="10">
        <f t="shared" si="2"/>
        <v>0.43617135802469131</v>
      </c>
    </row>
    <row r="141" spans="1:9" ht="17.7" customHeight="1" x14ac:dyDescent="0.3">
      <c r="A141" s="29" t="s">
        <v>123</v>
      </c>
      <c r="B141" s="29" t="s">
        <v>123</v>
      </c>
      <c r="C141" s="29" t="s">
        <v>123</v>
      </c>
      <c r="D141" s="29" t="s">
        <v>485</v>
      </c>
      <c r="E141" s="29" t="s">
        <v>228</v>
      </c>
      <c r="F141" s="29" t="s">
        <v>486</v>
      </c>
      <c r="G141" s="30">
        <v>135002</v>
      </c>
      <c r="H141" s="30">
        <v>101251.5</v>
      </c>
      <c r="I141" s="10">
        <f t="shared" si="2"/>
        <v>0.75</v>
      </c>
    </row>
    <row r="142" spans="1:9" ht="17.7" customHeight="1" x14ac:dyDescent="0.3">
      <c r="A142" s="29" t="s">
        <v>123</v>
      </c>
      <c r="B142" s="29" t="s">
        <v>123</v>
      </c>
      <c r="C142" s="29" t="s">
        <v>123</v>
      </c>
      <c r="D142" s="29" t="s">
        <v>489</v>
      </c>
      <c r="E142" s="29" t="s">
        <v>228</v>
      </c>
      <c r="F142" s="29" t="s">
        <v>490</v>
      </c>
      <c r="G142" s="30">
        <v>6000</v>
      </c>
      <c r="H142" s="30">
        <v>3000</v>
      </c>
      <c r="I142" s="10">
        <f t="shared" si="2"/>
        <v>0.5</v>
      </c>
    </row>
    <row r="143" spans="1:9" ht="17.7" customHeight="1" x14ac:dyDescent="0.3">
      <c r="A143" s="29" t="s">
        <v>123</v>
      </c>
      <c r="B143" s="29" t="s">
        <v>123</v>
      </c>
      <c r="C143" s="29" t="s">
        <v>123</v>
      </c>
      <c r="D143" s="29" t="s">
        <v>515</v>
      </c>
      <c r="E143" s="29" t="s">
        <v>228</v>
      </c>
      <c r="F143" s="29" t="s">
        <v>516</v>
      </c>
      <c r="G143" s="30">
        <v>100</v>
      </c>
      <c r="H143" s="30">
        <v>0</v>
      </c>
      <c r="I143" s="10">
        <f t="shared" si="2"/>
        <v>0</v>
      </c>
    </row>
    <row r="144" spans="1:9" ht="33.9" customHeight="1" x14ac:dyDescent="0.3">
      <c r="A144" s="29" t="s">
        <v>123</v>
      </c>
      <c r="B144" s="29" t="s">
        <v>123</v>
      </c>
      <c r="C144" s="29" t="s">
        <v>123</v>
      </c>
      <c r="D144" s="29" t="s">
        <v>491</v>
      </c>
      <c r="E144" s="29" t="s">
        <v>228</v>
      </c>
      <c r="F144" s="29" t="s">
        <v>492</v>
      </c>
      <c r="G144" s="30">
        <v>3000</v>
      </c>
      <c r="H144" s="30">
        <v>1841.57</v>
      </c>
      <c r="I144" s="10">
        <f t="shared" si="2"/>
        <v>0.61385666666666661</v>
      </c>
    </row>
    <row r="145" spans="1:9" ht="17.7" customHeight="1" x14ac:dyDescent="0.3">
      <c r="A145" s="29" t="s">
        <v>123</v>
      </c>
      <c r="B145" s="29" t="s">
        <v>123</v>
      </c>
      <c r="C145" s="29" t="s">
        <v>123</v>
      </c>
      <c r="D145" s="29" t="s">
        <v>493</v>
      </c>
      <c r="E145" s="29" t="s">
        <v>228</v>
      </c>
      <c r="F145" s="29" t="s">
        <v>494</v>
      </c>
      <c r="G145" s="30">
        <v>20000</v>
      </c>
      <c r="H145" s="30">
        <v>6440.56</v>
      </c>
      <c r="I145" s="10">
        <f t="shared" si="2"/>
        <v>0.32202800000000004</v>
      </c>
    </row>
    <row r="146" spans="1:9" ht="33.9" customHeight="1" x14ac:dyDescent="0.3">
      <c r="A146" s="7"/>
      <c r="B146" s="7" t="s">
        <v>517</v>
      </c>
      <c r="C146" s="7"/>
      <c r="D146" s="7"/>
      <c r="E146" s="7"/>
      <c r="F146" s="7" t="s">
        <v>518</v>
      </c>
      <c r="G146" s="28">
        <v>79700</v>
      </c>
      <c r="H146" s="28">
        <v>9175.86</v>
      </c>
      <c r="I146" s="10">
        <f t="shared" si="2"/>
        <v>0.11512998745294857</v>
      </c>
    </row>
    <row r="147" spans="1:9" ht="17.7" customHeight="1" x14ac:dyDescent="0.3">
      <c r="A147" s="29" t="s">
        <v>123</v>
      </c>
      <c r="B147" s="29" t="s">
        <v>123</v>
      </c>
      <c r="C147" s="29" t="s">
        <v>123</v>
      </c>
      <c r="D147" s="29" t="s">
        <v>465</v>
      </c>
      <c r="E147" s="29" t="s">
        <v>228</v>
      </c>
      <c r="F147" s="29" t="s">
        <v>466</v>
      </c>
      <c r="G147" s="30">
        <v>500</v>
      </c>
      <c r="H147" s="30">
        <v>0</v>
      </c>
      <c r="I147" s="10">
        <f t="shared" si="2"/>
        <v>0</v>
      </c>
    </row>
    <row r="148" spans="1:9" ht="33.9" customHeight="1" x14ac:dyDescent="0.3">
      <c r="A148" s="29" t="s">
        <v>123</v>
      </c>
      <c r="B148" s="29" t="s">
        <v>123</v>
      </c>
      <c r="C148" s="29" t="s">
        <v>123</v>
      </c>
      <c r="D148" s="29" t="s">
        <v>467</v>
      </c>
      <c r="E148" s="29" t="s">
        <v>228</v>
      </c>
      <c r="F148" s="29" t="s">
        <v>468</v>
      </c>
      <c r="G148" s="30">
        <v>200</v>
      </c>
      <c r="H148" s="30">
        <v>0</v>
      </c>
      <c r="I148" s="10">
        <f t="shared" si="2"/>
        <v>0</v>
      </c>
    </row>
    <row r="149" spans="1:9" ht="17.7" customHeight="1" x14ac:dyDescent="0.3">
      <c r="A149" s="29" t="s">
        <v>123</v>
      </c>
      <c r="B149" s="29" t="s">
        <v>123</v>
      </c>
      <c r="C149" s="29" t="s">
        <v>123</v>
      </c>
      <c r="D149" s="29" t="s">
        <v>452</v>
      </c>
      <c r="E149" s="29" t="s">
        <v>228</v>
      </c>
      <c r="F149" s="29" t="s">
        <v>453</v>
      </c>
      <c r="G149" s="30">
        <v>10000</v>
      </c>
      <c r="H149" s="30">
        <v>700</v>
      </c>
      <c r="I149" s="10">
        <f t="shared" si="2"/>
        <v>7.0000000000000007E-2</v>
      </c>
    </row>
    <row r="150" spans="1:9" ht="17.7" customHeight="1" x14ac:dyDescent="0.3">
      <c r="A150" s="29" t="s">
        <v>123</v>
      </c>
      <c r="B150" s="29" t="s">
        <v>123</v>
      </c>
      <c r="C150" s="29" t="s">
        <v>123</v>
      </c>
      <c r="D150" s="29" t="s">
        <v>519</v>
      </c>
      <c r="E150" s="29" t="s">
        <v>228</v>
      </c>
      <c r="F150" s="29" t="s">
        <v>520</v>
      </c>
      <c r="G150" s="30">
        <v>10000</v>
      </c>
      <c r="H150" s="30">
        <v>316.5</v>
      </c>
      <c r="I150" s="10">
        <f t="shared" si="2"/>
        <v>3.1649999999999998E-2</v>
      </c>
    </row>
    <row r="151" spans="1:9" ht="33.9" customHeight="1" x14ac:dyDescent="0.3">
      <c r="A151" s="29" t="s">
        <v>123</v>
      </c>
      <c r="B151" s="29" t="s">
        <v>123</v>
      </c>
      <c r="C151" s="29" t="s">
        <v>123</v>
      </c>
      <c r="D151" s="29" t="s">
        <v>469</v>
      </c>
      <c r="E151" s="29" t="s">
        <v>228</v>
      </c>
      <c r="F151" s="29" t="s">
        <v>470</v>
      </c>
      <c r="G151" s="30">
        <v>15000</v>
      </c>
      <c r="H151" s="30">
        <v>158</v>
      </c>
      <c r="I151" s="10">
        <f t="shared" si="2"/>
        <v>1.0533333333333334E-2</v>
      </c>
    </row>
    <row r="152" spans="1:9" ht="17.7" customHeight="1" x14ac:dyDescent="0.3">
      <c r="A152" s="29" t="s">
        <v>123</v>
      </c>
      <c r="B152" s="29" t="s">
        <v>123</v>
      </c>
      <c r="C152" s="29" t="s">
        <v>123</v>
      </c>
      <c r="D152" s="29" t="s">
        <v>511</v>
      </c>
      <c r="E152" s="29" t="s">
        <v>228</v>
      </c>
      <c r="F152" s="29" t="s">
        <v>512</v>
      </c>
      <c r="G152" s="30">
        <v>4000</v>
      </c>
      <c r="H152" s="30">
        <v>68.37</v>
      </c>
      <c r="I152" s="10">
        <f t="shared" si="2"/>
        <v>1.70925E-2</v>
      </c>
    </row>
    <row r="153" spans="1:9" ht="17.7" customHeight="1" x14ac:dyDescent="0.3">
      <c r="A153" s="29" t="s">
        <v>123</v>
      </c>
      <c r="B153" s="29" t="s">
        <v>123</v>
      </c>
      <c r="C153" s="29" t="s">
        <v>123</v>
      </c>
      <c r="D153" s="29" t="s">
        <v>440</v>
      </c>
      <c r="E153" s="29" t="s">
        <v>228</v>
      </c>
      <c r="F153" s="29" t="s">
        <v>441</v>
      </c>
      <c r="G153" s="30">
        <v>40000</v>
      </c>
      <c r="H153" s="30">
        <v>7932.99</v>
      </c>
      <c r="I153" s="10">
        <f t="shared" si="2"/>
        <v>0.19832474999999999</v>
      </c>
    </row>
    <row r="154" spans="1:9" ht="17.7" customHeight="1" x14ac:dyDescent="0.3">
      <c r="A154" s="7"/>
      <c r="B154" s="7" t="s">
        <v>521</v>
      </c>
      <c r="C154" s="7"/>
      <c r="D154" s="7"/>
      <c r="E154" s="7"/>
      <c r="F154" s="7" t="s">
        <v>251</v>
      </c>
      <c r="G154" s="28">
        <v>20000</v>
      </c>
      <c r="H154" s="28">
        <v>620.70000000000005</v>
      </c>
      <c r="I154" s="10">
        <f t="shared" si="2"/>
        <v>3.1035000000000004E-2</v>
      </c>
    </row>
    <row r="155" spans="1:9" ht="17.7" customHeight="1" x14ac:dyDescent="0.3">
      <c r="A155" s="29" t="s">
        <v>123</v>
      </c>
      <c r="B155" s="29" t="s">
        <v>123</v>
      </c>
      <c r="C155" s="29" t="s">
        <v>123</v>
      </c>
      <c r="D155" s="29" t="s">
        <v>440</v>
      </c>
      <c r="E155" s="29" t="s">
        <v>228</v>
      </c>
      <c r="F155" s="29" t="s">
        <v>441</v>
      </c>
      <c r="G155" s="30">
        <v>20000</v>
      </c>
      <c r="H155" s="30">
        <v>620.70000000000005</v>
      </c>
      <c r="I155" s="10">
        <f t="shared" si="2"/>
        <v>3.1035000000000004E-2</v>
      </c>
    </row>
    <row r="156" spans="1:9" ht="17.7" customHeight="1" x14ac:dyDescent="0.3">
      <c r="A156" s="3" t="s">
        <v>294</v>
      </c>
      <c r="B156" s="3"/>
      <c r="C156" s="3"/>
      <c r="D156" s="3"/>
      <c r="E156" s="3"/>
      <c r="F156" s="3" t="s">
        <v>295</v>
      </c>
      <c r="G156" s="27">
        <v>35300</v>
      </c>
      <c r="H156" s="27">
        <v>0</v>
      </c>
      <c r="I156" s="5">
        <f t="shared" si="2"/>
        <v>0</v>
      </c>
    </row>
    <row r="157" spans="1:9" ht="17.7" customHeight="1" x14ac:dyDescent="0.3">
      <c r="A157" s="7"/>
      <c r="B157" s="7" t="s">
        <v>296</v>
      </c>
      <c r="C157" s="7"/>
      <c r="D157" s="7"/>
      <c r="E157" s="7"/>
      <c r="F157" s="7" t="s">
        <v>297</v>
      </c>
      <c r="G157" s="28">
        <v>1000</v>
      </c>
      <c r="H157" s="28">
        <v>0</v>
      </c>
      <c r="I157" s="10">
        <f t="shared" si="2"/>
        <v>0</v>
      </c>
    </row>
    <row r="158" spans="1:9" ht="17.7" customHeight="1" x14ac:dyDescent="0.3">
      <c r="A158" s="29" t="s">
        <v>123</v>
      </c>
      <c r="B158" s="29" t="s">
        <v>123</v>
      </c>
      <c r="C158" s="29" t="s">
        <v>123</v>
      </c>
      <c r="D158" s="29" t="s">
        <v>452</v>
      </c>
      <c r="E158" s="29" t="s">
        <v>228</v>
      </c>
      <c r="F158" s="29" t="s">
        <v>453</v>
      </c>
      <c r="G158" s="30">
        <v>880</v>
      </c>
      <c r="H158" s="30">
        <v>0</v>
      </c>
      <c r="I158" s="10">
        <f t="shared" si="2"/>
        <v>0</v>
      </c>
    </row>
    <row r="159" spans="1:9" ht="17.7" customHeight="1" x14ac:dyDescent="0.3">
      <c r="A159" s="29" t="s">
        <v>123</v>
      </c>
      <c r="B159" s="29" t="s">
        <v>123</v>
      </c>
      <c r="C159" s="29" t="s">
        <v>123</v>
      </c>
      <c r="D159" s="29" t="s">
        <v>440</v>
      </c>
      <c r="E159" s="29" t="s">
        <v>228</v>
      </c>
      <c r="F159" s="29" t="s">
        <v>441</v>
      </c>
      <c r="G159" s="30">
        <v>120</v>
      </c>
      <c r="H159" s="30">
        <v>0</v>
      </c>
      <c r="I159" s="10">
        <f t="shared" si="2"/>
        <v>0</v>
      </c>
    </row>
    <row r="160" spans="1:9" ht="17.7" customHeight="1" x14ac:dyDescent="0.3">
      <c r="A160" s="7"/>
      <c r="B160" s="7" t="s">
        <v>298</v>
      </c>
      <c r="C160" s="7"/>
      <c r="D160" s="7"/>
      <c r="E160" s="7"/>
      <c r="F160" s="7" t="s">
        <v>251</v>
      </c>
      <c r="G160" s="28">
        <v>34300</v>
      </c>
      <c r="H160" s="28">
        <v>0</v>
      </c>
      <c r="I160" s="10">
        <f t="shared" si="2"/>
        <v>0</v>
      </c>
    </row>
    <row r="161" spans="1:9" ht="17.7" customHeight="1" x14ac:dyDescent="0.3">
      <c r="A161" s="29" t="s">
        <v>123</v>
      </c>
      <c r="B161" s="29" t="s">
        <v>123</v>
      </c>
      <c r="C161" s="29" t="s">
        <v>123</v>
      </c>
      <c r="D161" s="29" t="s">
        <v>469</v>
      </c>
      <c r="E161" s="29" t="s">
        <v>228</v>
      </c>
      <c r="F161" s="29" t="s">
        <v>470</v>
      </c>
      <c r="G161" s="30">
        <v>34300</v>
      </c>
      <c r="H161" s="30">
        <v>0</v>
      </c>
      <c r="I161" s="10">
        <f t="shared" si="2"/>
        <v>0</v>
      </c>
    </row>
    <row r="162" spans="1:9" ht="33.9" customHeight="1" x14ac:dyDescent="0.3">
      <c r="A162" s="3" t="s">
        <v>299</v>
      </c>
      <c r="B162" s="3"/>
      <c r="C162" s="3"/>
      <c r="D162" s="3"/>
      <c r="E162" s="3"/>
      <c r="F162" s="3" t="s">
        <v>300</v>
      </c>
      <c r="G162" s="27">
        <v>5936270</v>
      </c>
      <c r="H162" s="27">
        <v>3100508.19</v>
      </c>
      <c r="I162" s="5">
        <f t="shared" si="2"/>
        <v>0.52229905142454769</v>
      </c>
    </row>
    <row r="163" spans="1:9" ht="33.9" customHeight="1" x14ac:dyDescent="0.3">
      <c r="A163" s="7"/>
      <c r="B163" s="7" t="s">
        <v>301</v>
      </c>
      <c r="C163" s="7"/>
      <c r="D163" s="7"/>
      <c r="E163" s="7"/>
      <c r="F163" s="7" t="s">
        <v>302</v>
      </c>
      <c r="G163" s="28">
        <v>5791710</v>
      </c>
      <c r="H163" s="28">
        <v>3023460.4</v>
      </c>
      <c r="I163" s="10">
        <f t="shared" si="2"/>
        <v>0.5220324222034598</v>
      </c>
    </row>
    <row r="164" spans="1:9" ht="33.9" customHeight="1" x14ac:dyDescent="0.3">
      <c r="A164" s="29" t="s">
        <v>123</v>
      </c>
      <c r="B164" s="29" t="s">
        <v>123</v>
      </c>
      <c r="C164" s="29" t="s">
        <v>123</v>
      </c>
      <c r="D164" s="29" t="s">
        <v>522</v>
      </c>
      <c r="E164" s="29" t="s">
        <v>228</v>
      </c>
      <c r="F164" s="29" t="s">
        <v>523</v>
      </c>
      <c r="G164" s="30">
        <v>173500</v>
      </c>
      <c r="H164" s="30">
        <v>57430.89</v>
      </c>
      <c r="I164" s="10">
        <f t="shared" si="2"/>
        <v>0.33101377521613834</v>
      </c>
    </row>
    <row r="165" spans="1:9" ht="33.9" customHeight="1" x14ac:dyDescent="0.3">
      <c r="A165" s="29" t="s">
        <v>123</v>
      </c>
      <c r="B165" s="29" t="s">
        <v>123</v>
      </c>
      <c r="C165" s="29" t="s">
        <v>123</v>
      </c>
      <c r="D165" s="29" t="s">
        <v>507</v>
      </c>
      <c r="E165" s="29" t="s">
        <v>228</v>
      </c>
      <c r="F165" s="29" t="s">
        <v>508</v>
      </c>
      <c r="G165" s="30">
        <v>89200</v>
      </c>
      <c r="H165" s="30">
        <v>41487.69</v>
      </c>
      <c r="I165" s="10">
        <f t="shared" si="2"/>
        <v>0.46510863228699556</v>
      </c>
    </row>
    <row r="166" spans="1:9" ht="33.9" customHeight="1" x14ac:dyDescent="0.3">
      <c r="A166" s="29" t="s">
        <v>123</v>
      </c>
      <c r="B166" s="29" t="s">
        <v>123</v>
      </c>
      <c r="C166" s="29" t="s">
        <v>123</v>
      </c>
      <c r="D166" s="29" t="s">
        <v>463</v>
      </c>
      <c r="E166" s="29" t="s">
        <v>228</v>
      </c>
      <c r="F166" s="29" t="s">
        <v>464</v>
      </c>
      <c r="G166" s="30">
        <v>6880</v>
      </c>
      <c r="H166" s="30">
        <v>6356.85</v>
      </c>
      <c r="I166" s="10">
        <f t="shared" si="2"/>
        <v>0.92396075581395354</v>
      </c>
    </row>
    <row r="167" spans="1:9" ht="33.9" customHeight="1" x14ac:dyDescent="0.3">
      <c r="A167" s="29" t="s">
        <v>123</v>
      </c>
      <c r="B167" s="29" t="s">
        <v>123</v>
      </c>
      <c r="C167" s="29" t="s">
        <v>123</v>
      </c>
      <c r="D167" s="29" t="s">
        <v>524</v>
      </c>
      <c r="E167" s="29" t="s">
        <v>228</v>
      </c>
      <c r="F167" s="29" t="s">
        <v>525</v>
      </c>
      <c r="G167" s="30">
        <v>3786133</v>
      </c>
      <c r="H167" s="30">
        <v>1809260.19</v>
      </c>
      <c r="I167" s="10">
        <f t="shared" si="2"/>
        <v>0.47786493237295147</v>
      </c>
    </row>
    <row r="168" spans="1:9" ht="33.9" customHeight="1" x14ac:dyDescent="0.3">
      <c r="A168" s="29" t="s">
        <v>123</v>
      </c>
      <c r="B168" s="29" t="s">
        <v>123</v>
      </c>
      <c r="C168" s="29" t="s">
        <v>123</v>
      </c>
      <c r="D168" s="29" t="s">
        <v>526</v>
      </c>
      <c r="E168" s="29" t="s">
        <v>228</v>
      </c>
      <c r="F168" s="29" t="s">
        <v>527</v>
      </c>
      <c r="G168" s="30">
        <v>96167</v>
      </c>
      <c r="H168" s="30">
        <v>34730</v>
      </c>
      <c r="I168" s="10">
        <f t="shared" si="2"/>
        <v>0.36114259569290919</v>
      </c>
    </row>
    <row r="169" spans="1:9" ht="33.9" customHeight="1" x14ac:dyDescent="0.3">
      <c r="A169" s="29" t="s">
        <v>123</v>
      </c>
      <c r="B169" s="29" t="s">
        <v>123</v>
      </c>
      <c r="C169" s="29" t="s">
        <v>123</v>
      </c>
      <c r="D169" s="29" t="s">
        <v>528</v>
      </c>
      <c r="E169" s="29" t="s">
        <v>228</v>
      </c>
      <c r="F169" s="29" t="s">
        <v>529</v>
      </c>
      <c r="G169" s="30">
        <v>297500</v>
      </c>
      <c r="H169" s="30">
        <v>275911.09999999998</v>
      </c>
      <c r="I169" s="10">
        <f t="shared" si="2"/>
        <v>0.92743226890756292</v>
      </c>
    </row>
    <row r="170" spans="1:9" ht="33.9" customHeight="1" x14ac:dyDescent="0.3">
      <c r="A170" s="29" t="s">
        <v>123</v>
      </c>
      <c r="B170" s="29" t="s">
        <v>123</v>
      </c>
      <c r="C170" s="29" t="s">
        <v>123</v>
      </c>
      <c r="D170" s="29" t="s">
        <v>530</v>
      </c>
      <c r="E170" s="29" t="s">
        <v>228</v>
      </c>
      <c r="F170" s="29" t="s">
        <v>531</v>
      </c>
      <c r="G170" s="30">
        <v>4900</v>
      </c>
      <c r="H170" s="30">
        <v>0</v>
      </c>
      <c r="I170" s="10">
        <f t="shared" si="2"/>
        <v>0</v>
      </c>
    </row>
    <row r="171" spans="1:9" ht="33.9" customHeight="1" x14ac:dyDescent="0.3">
      <c r="A171" s="29" t="s">
        <v>123</v>
      </c>
      <c r="B171" s="29" t="s">
        <v>123</v>
      </c>
      <c r="C171" s="29" t="s">
        <v>123</v>
      </c>
      <c r="D171" s="29" t="s">
        <v>465</v>
      </c>
      <c r="E171" s="29" t="s">
        <v>228</v>
      </c>
      <c r="F171" s="29" t="s">
        <v>466</v>
      </c>
      <c r="G171" s="30">
        <v>17134</v>
      </c>
      <c r="H171" s="30">
        <v>8608.31</v>
      </c>
      <c r="I171" s="10">
        <f t="shared" si="2"/>
        <v>0.50241099568110192</v>
      </c>
    </row>
    <row r="172" spans="1:9" ht="33.9" customHeight="1" x14ac:dyDescent="0.3">
      <c r="A172" s="29" t="s">
        <v>123</v>
      </c>
      <c r="B172" s="29" t="s">
        <v>123</v>
      </c>
      <c r="C172" s="29" t="s">
        <v>123</v>
      </c>
      <c r="D172" s="29" t="s">
        <v>467</v>
      </c>
      <c r="E172" s="29" t="s">
        <v>228</v>
      </c>
      <c r="F172" s="29" t="s">
        <v>468</v>
      </c>
      <c r="G172" s="30">
        <v>1874</v>
      </c>
      <c r="H172" s="30">
        <v>938.59</v>
      </c>
      <c r="I172" s="10">
        <f t="shared" si="2"/>
        <v>0.50084845250800425</v>
      </c>
    </row>
    <row r="173" spans="1:9" ht="17.7" customHeight="1" x14ac:dyDescent="0.3">
      <c r="A173" s="29" t="s">
        <v>123</v>
      </c>
      <c r="B173" s="29" t="s">
        <v>123</v>
      </c>
      <c r="C173" s="29" t="s">
        <v>123</v>
      </c>
      <c r="D173" s="29" t="s">
        <v>452</v>
      </c>
      <c r="E173" s="29" t="s">
        <v>228</v>
      </c>
      <c r="F173" s="29" t="s">
        <v>453</v>
      </c>
      <c r="G173" s="30">
        <v>11400</v>
      </c>
      <c r="H173" s="30">
        <v>5700</v>
      </c>
      <c r="I173" s="10">
        <f t="shared" si="2"/>
        <v>0.5</v>
      </c>
    </row>
    <row r="174" spans="1:9" ht="33.9" customHeight="1" x14ac:dyDescent="0.3">
      <c r="A174" s="29" t="s">
        <v>123</v>
      </c>
      <c r="B174" s="29" t="s">
        <v>123</v>
      </c>
      <c r="C174" s="29" t="s">
        <v>123</v>
      </c>
      <c r="D174" s="29" t="s">
        <v>532</v>
      </c>
      <c r="E174" s="29" t="s">
        <v>228</v>
      </c>
      <c r="F174" s="29" t="s">
        <v>533</v>
      </c>
      <c r="G174" s="30">
        <v>835562</v>
      </c>
      <c r="H174" s="30">
        <v>558481.5</v>
      </c>
      <c r="I174" s="10">
        <f t="shared" si="2"/>
        <v>0.6683902570964213</v>
      </c>
    </row>
    <row r="175" spans="1:9" ht="33.9" customHeight="1" x14ac:dyDescent="0.3">
      <c r="A175" s="29" t="s">
        <v>123</v>
      </c>
      <c r="B175" s="29" t="s">
        <v>123</v>
      </c>
      <c r="C175" s="29" t="s">
        <v>123</v>
      </c>
      <c r="D175" s="29" t="s">
        <v>469</v>
      </c>
      <c r="E175" s="29" t="s">
        <v>228</v>
      </c>
      <c r="F175" s="29" t="s">
        <v>470</v>
      </c>
      <c r="G175" s="30">
        <v>163738</v>
      </c>
      <c r="H175" s="30">
        <v>78038.91</v>
      </c>
      <c r="I175" s="10">
        <f t="shared" si="2"/>
        <v>0.47660842321269348</v>
      </c>
    </row>
    <row r="176" spans="1:9" ht="17.7" customHeight="1" x14ac:dyDescent="0.3">
      <c r="A176" s="29" t="s">
        <v>123</v>
      </c>
      <c r="B176" s="29" t="s">
        <v>123</v>
      </c>
      <c r="C176" s="29" t="s">
        <v>123</v>
      </c>
      <c r="D176" s="29" t="s">
        <v>511</v>
      </c>
      <c r="E176" s="29" t="s">
        <v>228</v>
      </c>
      <c r="F176" s="29" t="s">
        <v>512</v>
      </c>
      <c r="G176" s="30">
        <v>1000</v>
      </c>
      <c r="H176" s="30">
        <v>304</v>
      </c>
      <c r="I176" s="10">
        <f t="shared" si="2"/>
        <v>0.30399999999999999</v>
      </c>
    </row>
    <row r="177" spans="1:9" ht="33.9" customHeight="1" x14ac:dyDescent="0.3">
      <c r="A177" s="29" t="s">
        <v>123</v>
      </c>
      <c r="B177" s="29" t="s">
        <v>123</v>
      </c>
      <c r="C177" s="29" t="s">
        <v>123</v>
      </c>
      <c r="D177" s="29" t="s">
        <v>473</v>
      </c>
      <c r="E177" s="29" t="s">
        <v>228</v>
      </c>
      <c r="F177" s="29" t="s">
        <v>474</v>
      </c>
      <c r="G177" s="30">
        <v>90000</v>
      </c>
      <c r="H177" s="30">
        <v>51415.42</v>
      </c>
      <c r="I177" s="10">
        <f t="shared" si="2"/>
        <v>0.57128244444444443</v>
      </c>
    </row>
    <row r="178" spans="1:9" ht="33.9" customHeight="1" x14ac:dyDescent="0.3">
      <c r="A178" s="29" t="s">
        <v>123</v>
      </c>
      <c r="B178" s="29" t="s">
        <v>123</v>
      </c>
      <c r="C178" s="29" t="s">
        <v>123</v>
      </c>
      <c r="D178" s="29" t="s">
        <v>475</v>
      </c>
      <c r="E178" s="29" t="s">
        <v>228</v>
      </c>
      <c r="F178" s="29" t="s">
        <v>476</v>
      </c>
      <c r="G178" s="30">
        <v>75000</v>
      </c>
      <c r="H178" s="30">
        <v>46649.05</v>
      </c>
      <c r="I178" s="10">
        <f t="shared" si="2"/>
        <v>0.62198733333333334</v>
      </c>
    </row>
    <row r="179" spans="1:9" ht="33.9" customHeight="1" x14ac:dyDescent="0.3">
      <c r="A179" s="29" t="s">
        <v>123</v>
      </c>
      <c r="B179" s="29" t="s">
        <v>123</v>
      </c>
      <c r="C179" s="29" t="s">
        <v>123</v>
      </c>
      <c r="D179" s="29" t="s">
        <v>477</v>
      </c>
      <c r="E179" s="29" t="s">
        <v>228</v>
      </c>
      <c r="F179" s="29" t="s">
        <v>478</v>
      </c>
      <c r="G179" s="30">
        <v>15000</v>
      </c>
      <c r="H179" s="30">
        <v>3230.6</v>
      </c>
      <c r="I179" s="10">
        <f t="shared" si="2"/>
        <v>0.21537333333333333</v>
      </c>
    </row>
    <row r="180" spans="1:9" ht="33.9" customHeight="1" x14ac:dyDescent="0.3">
      <c r="A180" s="29" t="s">
        <v>123</v>
      </c>
      <c r="B180" s="29" t="s">
        <v>123</v>
      </c>
      <c r="C180" s="29" t="s">
        <v>123</v>
      </c>
      <c r="D180" s="29" t="s">
        <v>440</v>
      </c>
      <c r="E180" s="29" t="s">
        <v>228</v>
      </c>
      <c r="F180" s="29" t="s">
        <v>441</v>
      </c>
      <c r="G180" s="30">
        <v>61000</v>
      </c>
      <c r="H180" s="30">
        <v>19594.57</v>
      </c>
      <c r="I180" s="10">
        <f t="shared" si="2"/>
        <v>0.32122245901639346</v>
      </c>
    </row>
    <row r="181" spans="1:9" ht="17.7" customHeight="1" x14ac:dyDescent="0.3">
      <c r="A181" s="29" t="s">
        <v>123</v>
      </c>
      <c r="B181" s="29" t="s">
        <v>123</v>
      </c>
      <c r="C181" s="29" t="s">
        <v>123</v>
      </c>
      <c r="D181" s="29" t="s">
        <v>479</v>
      </c>
      <c r="E181" s="29" t="s">
        <v>228</v>
      </c>
      <c r="F181" s="29" t="s">
        <v>480</v>
      </c>
      <c r="G181" s="30">
        <v>10000</v>
      </c>
      <c r="H181" s="30">
        <v>3878.39</v>
      </c>
      <c r="I181" s="10">
        <f t="shared" si="2"/>
        <v>0.38783899999999999</v>
      </c>
    </row>
    <row r="182" spans="1:9" ht="17.7" customHeight="1" x14ac:dyDescent="0.3">
      <c r="A182" s="29" t="s">
        <v>123</v>
      </c>
      <c r="B182" s="29" t="s">
        <v>123</v>
      </c>
      <c r="C182" s="29" t="s">
        <v>123</v>
      </c>
      <c r="D182" s="29" t="s">
        <v>481</v>
      </c>
      <c r="E182" s="29" t="s">
        <v>228</v>
      </c>
      <c r="F182" s="29" t="s">
        <v>482</v>
      </c>
      <c r="G182" s="30">
        <v>5000</v>
      </c>
      <c r="H182" s="30">
        <v>2047.5</v>
      </c>
      <c r="I182" s="10">
        <f t="shared" si="2"/>
        <v>0.40949999999999998</v>
      </c>
    </row>
    <row r="183" spans="1:9" ht="17.7" customHeight="1" x14ac:dyDescent="0.3">
      <c r="A183" s="29" t="s">
        <v>123</v>
      </c>
      <c r="B183" s="29" t="s">
        <v>123</v>
      </c>
      <c r="C183" s="29" t="s">
        <v>123</v>
      </c>
      <c r="D183" s="29" t="s">
        <v>513</v>
      </c>
      <c r="E183" s="29" t="s">
        <v>228</v>
      </c>
      <c r="F183" s="29" t="s">
        <v>514</v>
      </c>
      <c r="G183" s="30">
        <v>896</v>
      </c>
      <c r="H183" s="30">
        <v>0</v>
      </c>
      <c r="I183" s="10">
        <f t="shared" si="2"/>
        <v>0</v>
      </c>
    </row>
    <row r="184" spans="1:9" ht="17.7" customHeight="1" x14ac:dyDescent="0.3">
      <c r="A184" s="29" t="s">
        <v>123</v>
      </c>
      <c r="B184" s="29" t="s">
        <v>123</v>
      </c>
      <c r="C184" s="29" t="s">
        <v>123</v>
      </c>
      <c r="D184" s="29" t="s">
        <v>483</v>
      </c>
      <c r="E184" s="29" t="s">
        <v>228</v>
      </c>
      <c r="F184" s="29" t="s">
        <v>484</v>
      </c>
      <c r="G184" s="30">
        <v>15000</v>
      </c>
      <c r="H184" s="30">
        <v>993</v>
      </c>
      <c r="I184" s="10">
        <f t="shared" si="2"/>
        <v>6.6199999999999995E-2</v>
      </c>
    </row>
    <row r="185" spans="1:9" ht="33.9" customHeight="1" x14ac:dyDescent="0.3">
      <c r="A185" s="29" t="s">
        <v>123</v>
      </c>
      <c r="B185" s="29" t="s">
        <v>123</v>
      </c>
      <c r="C185" s="29" t="s">
        <v>123</v>
      </c>
      <c r="D185" s="29" t="s">
        <v>485</v>
      </c>
      <c r="E185" s="29" t="s">
        <v>228</v>
      </c>
      <c r="F185" s="29" t="s">
        <v>486</v>
      </c>
      <c r="G185" s="30">
        <v>2326</v>
      </c>
      <c r="H185" s="30">
        <v>2325.39</v>
      </c>
      <c r="I185" s="10">
        <f t="shared" si="2"/>
        <v>0.9997377472055029</v>
      </c>
    </row>
    <row r="186" spans="1:9" ht="17.7" customHeight="1" x14ac:dyDescent="0.3">
      <c r="A186" s="29" t="s">
        <v>123</v>
      </c>
      <c r="B186" s="29" t="s">
        <v>123</v>
      </c>
      <c r="C186" s="29" t="s">
        <v>123</v>
      </c>
      <c r="D186" s="29" t="s">
        <v>501</v>
      </c>
      <c r="E186" s="29" t="s">
        <v>228</v>
      </c>
      <c r="F186" s="29" t="s">
        <v>502</v>
      </c>
      <c r="G186" s="30">
        <v>25000</v>
      </c>
      <c r="H186" s="30">
        <v>12066</v>
      </c>
      <c r="I186" s="10">
        <f t="shared" si="2"/>
        <v>0.48264000000000001</v>
      </c>
    </row>
    <row r="187" spans="1:9" ht="33.9" customHeight="1" x14ac:dyDescent="0.3">
      <c r="A187" s="29" t="s">
        <v>123</v>
      </c>
      <c r="B187" s="29" t="s">
        <v>123</v>
      </c>
      <c r="C187" s="29" t="s">
        <v>123</v>
      </c>
      <c r="D187" s="29" t="s">
        <v>487</v>
      </c>
      <c r="E187" s="29" t="s">
        <v>228</v>
      </c>
      <c r="F187" s="29" t="s">
        <v>488</v>
      </c>
      <c r="G187" s="30">
        <v>1500</v>
      </c>
      <c r="H187" s="30">
        <v>1012.45</v>
      </c>
      <c r="I187" s="10">
        <f t="shared" si="2"/>
        <v>0.67496666666666671</v>
      </c>
    </row>
    <row r="188" spans="1:9" ht="17.7" customHeight="1" x14ac:dyDescent="0.3">
      <c r="A188" s="29" t="s">
        <v>123</v>
      </c>
      <c r="B188" s="29" t="s">
        <v>123</v>
      </c>
      <c r="C188" s="29" t="s">
        <v>123</v>
      </c>
      <c r="D188" s="29" t="s">
        <v>489</v>
      </c>
      <c r="E188" s="29" t="s">
        <v>228</v>
      </c>
      <c r="F188" s="29" t="s">
        <v>490</v>
      </c>
      <c r="G188" s="30">
        <v>6000</v>
      </c>
      <c r="H188" s="30">
        <v>3000</v>
      </c>
      <c r="I188" s="10">
        <f t="shared" si="2"/>
        <v>0.5</v>
      </c>
    </row>
    <row r="189" spans="1:9" ht="33.9" customHeight="1" x14ac:dyDescent="0.3">
      <c r="A189" s="7"/>
      <c r="B189" s="7" t="s">
        <v>303</v>
      </c>
      <c r="C189" s="7"/>
      <c r="D189" s="7"/>
      <c r="E189" s="7"/>
      <c r="F189" s="7" t="s">
        <v>304</v>
      </c>
      <c r="G189" s="28">
        <v>22000</v>
      </c>
      <c r="H189" s="28">
        <v>1085.79</v>
      </c>
      <c r="I189" s="10">
        <f t="shared" si="2"/>
        <v>4.935409090909091E-2</v>
      </c>
    </row>
    <row r="190" spans="1:9" ht="17.7" customHeight="1" x14ac:dyDescent="0.3">
      <c r="A190" s="29" t="s">
        <v>123</v>
      </c>
      <c r="B190" s="29" t="s">
        <v>123</v>
      </c>
      <c r="C190" s="29" t="s">
        <v>123</v>
      </c>
      <c r="D190" s="29" t="s">
        <v>469</v>
      </c>
      <c r="E190" s="29" t="s">
        <v>228</v>
      </c>
      <c r="F190" s="29" t="s">
        <v>470</v>
      </c>
      <c r="G190" s="30">
        <v>8000</v>
      </c>
      <c r="H190" s="30">
        <v>1085.79</v>
      </c>
      <c r="I190" s="10">
        <f t="shared" si="2"/>
        <v>0.13572375</v>
      </c>
    </row>
    <row r="191" spans="1:9" ht="17.7" customHeight="1" x14ac:dyDescent="0.3">
      <c r="A191" s="29" t="s">
        <v>123</v>
      </c>
      <c r="B191" s="29" t="s">
        <v>123</v>
      </c>
      <c r="C191" s="29" t="s">
        <v>123</v>
      </c>
      <c r="D191" s="29" t="s">
        <v>440</v>
      </c>
      <c r="E191" s="29" t="s">
        <v>228</v>
      </c>
      <c r="F191" s="29" t="s">
        <v>441</v>
      </c>
      <c r="G191" s="30">
        <v>14000</v>
      </c>
      <c r="H191" s="30">
        <v>0</v>
      </c>
      <c r="I191" s="10">
        <f t="shared" si="2"/>
        <v>0</v>
      </c>
    </row>
    <row r="192" spans="1:9" ht="33.9" customHeight="1" x14ac:dyDescent="0.3">
      <c r="A192" s="7"/>
      <c r="B192" s="7" t="s">
        <v>534</v>
      </c>
      <c r="C192" s="7"/>
      <c r="D192" s="7"/>
      <c r="E192" s="7"/>
      <c r="F192" s="7" t="s">
        <v>535</v>
      </c>
      <c r="G192" s="28">
        <v>113560</v>
      </c>
      <c r="H192" s="28">
        <v>74962</v>
      </c>
      <c r="I192" s="10">
        <f t="shared" si="2"/>
        <v>0.66010919337794993</v>
      </c>
    </row>
    <row r="193" spans="1:9" ht="33.9" customHeight="1" x14ac:dyDescent="0.3">
      <c r="A193" s="29" t="s">
        <v>123</v>
      </c>
      <c r="B193" s="29" t="s">
        <v>123</v>
      </c>
      <c r="C193" s="29" t="s">
        <v>123</v>
      </c>
      <c r="D193" s="29" t="s">
        <v>469</v>
      </c>
      <c r="E193" s="29" t="s">
        <v>228</v>
      </c>
      <c r="F193" s="29" t="s">
        <v>470</v>
      </c>
      <c r="G193" s="30">
        <v>70000</v>
      </c>
      <c r="H193" s="30">
        <v>58704</v>
      </c>
      <c r="I193" s="10">
        <f t="shared" si="2"/>
        <v>0.83862857142857139</v>
      </c>
    </row>
    <row r="194" spans="1:9" ht="33.9" customHeight="1" x14ac:dyDescent="0.3">
      <c r="A194" s="29" t="s">
        <v>123</v>
      </c>
      <c r="B194" s="29" t="s">
        <v>123</v>
      </c>
      <c r="C194" s="29" t="s">
        <v>123</v>
      </c>
      <c r="D194" s="29" t="s">
        <v>440</v>
      </c>
      <c r="E194" s="29" t="s">
        <v>228</v>
      </c>
      <c r="F194" s="29" t="s">
        <v>441</v>
      </c>
      <c r="G194" s="30">
        <v>43560</v>
      </c>
      <c r="H194" s="30">
        <v>16258</v>
      </c>
      <c r="I194" s="10">
        <f t="shared" ref="I194:I257" si="3">IF($G194=0,0,$H194/$G194)</f>
        <v>0.37323232323232325</v>
      </c>
    </row>
    <row r="195" spans="1:9" ht="33.9" customHeight="1" x14ac:dyDescent="0.3">
      <c r="A195" s="7"/>
      <c r="B195" s="7" t="s">
        <v>305</v>
      </c>
      <c r="C195" s="7"/>
      <c r="D195" s="7"/>
      <c r="E195" s="7"/>
      <c r="F195" s="7" t="s">
        <v>251</v>
      </c>
      <c r="G195" s="28">
        <v>9000</v>
      </c>
      <c r="H195" s="28">
        <v>1000</v>
      </c>
      <c r="I195" s="10">
        <f t="shared" si="3"/>
        <v>0.1111111111111111</v>
      </c>
    </row>
    <row r="196" spans="1:9" ht="33.9" customHeight="1" x14ac:dyDescent="0.3">
      <c r="A196" s="29" t="s">
        <v>123</v>
      </c>
      <c r="B196" s="29" t="s">
        <v>123</v>
      </c>
      <c r="C196" s="29" t="s">
        <v>123</v>
      </c>
      <c r="D196" s="29" t="s">
        <v>536</v>
      </c>
      <c r="E196" s="29" t="s">
        <v>228</v>
      </c>
      <c r="F196" s="29" t="s">
        <v>537</v>
      </c>
      <c r="G196" s="30">
        <v>1000</v>
      </c>
      <c r="H196" s="30">
        <v>1000</v>
      </c>
      <c r="I196" s="10">
        <f t="shared" si="3"/>
        <v>1</v>
      </c>
    </row>
    <row r="197" spans="1:9" ht="17.7" customHeight="1" x14ac:dyDescent="0.3">
      <c r="A197" s="29" t="s">
        <v>123</v>
      </c>
      <c r="B197" s="29" t="s">
        <v>123</v>
      </c>
      <c r="C197" s="29" t="s">
        <v>123</v>
      </c>
      <c r="D197" s="29" t="s">
        <v>469</v>
      </c>
      <c r="E197" s="29" t="s">
        <v>228</v>
      </c>
      <c r="F197" s="29" t="s">
        <v>470</v>
      </c>
      <c r="G197" s="30">
        <v>8000</v>
      </c>
      <c r="H197" s="30">
        <v>0</v>
      </c>
      <c r="I197" s="10">
        <f t="shared" si="3"/>
        <v>0</v>
      </c>
    </row>
    <row r="198" spans="1:9" ht="33.9" customHeight="1" x14ac:dyDescent="0.3">
      <c r="A198" s="3" t="s">
        <v>308</v>
      </c>
      <c r="B198" s="3"/>
      <c r="C198" s="3"/>
      <c r="D198" s="3"/>
      <c r="E198" s="3"/>
      <c r="F198" s="3" t="s">
        <v>309</v>
      </c>
      <c r="G198" s="27">
        <v>198000</v>
      </c>
      <c r="H198" s="27">
        <v>96170.2</v>
      </c>
      <c r="I198" s="5">
        <f t="shared" si="3"/>
        <v>0.48570808080808081</v>
      </c>
    </row>
    <row r="199" spans="1:9" ht="33.9" customHeight="1" x14ac:dyDescent="0.3">
      <c r="A199" s="7"/>
      <c r="B199" s="7" t="s">
        <v>310</v>
      </c>
      <c r="C199" s="7"/>
      <c r="D199" s="7"/>
      <c r="E199" s="7"/>
      <c r="F199" s="7" t="s">
        <v>311</v>
      </c>
      <c r="G199" s="28">
        <v>198000</v>
      </c>
      <c r="H199" s="28">
        <v>96170.2</v>
      </c>
      <c r="I199" s="10">
        <f t="shared" si="3"/>
        <v>0.48570808080808081</v>
      </c>
    </row>
    <row r="200" spans="1:9" ht="49.95" customHeight="1" x14ac:dyDescent="0.3">
      <c r="A200" s="29" t="s">
        <v>123</v>
      </c>
      <c r="B200" s="29" t="s">
        <v>123</v>
      </c>
      <c r="C200" s="29" t="s">
        <v>123</v>
      </c>
      <c r="D200" s="29" t="s">
        <v>272</v>
      </c>
      <c r="E200" s="29" t="s">
        <v>228</v>
      </c>
      <c r="F200" s="29" t="s">
        <v>538</v>
      </c>
      <c r="G200" s="30">
        <v>126060</v>
      </c>
      <c r="H200" s="30">
        <v>63030</v>
      </c>
      <c r="I200" s="10">
        <f t="shared" si="3"/>
        <v>0.5</v>
      </c>
    </row>
    <row r="201" spans="1:9" ht="33.9" customHeight="1" x14ac:dyDescent="0.3">
      <c r="A201" s="29" t="s">
        <v>123</v>
      </c>
      <c r="B201" s="29" t="s">
        <v>123</v>
      </c>
      <c r="C201" s="29" t="s">
        <v>123</v>
      </c>
      <c r="D201" s="29" t="s">
        <v>465</v>
      </c>
      <c r="E201" s="29" t="s">
        <v>228</v>
      </c>
      <c r="F201" s="29" t="s">
        <v>466</v>
      </c>
      <c r="G201" s="30">
        <v>1755</v>
      </c>
      <c r="H201" s="30">
        <v>733.16</v>
      </c>
      <c r="I201" s="10">
        <f t="shared" si="3"/>
        <v>0.41775498575498576</v>
      </c>
    </row>
    <row r="202" spans="1:9" ht="33.9" customHeight="1" x14ac:dyDescent="0.3">
      <c r="A202" s="29" t="s">
        <v>123</v>
      </c>
      <c r="B202" s="29" t="s">
        <v>123</v>
      </c>
      <c r="C202" s="29" t="s">
        <v>123</v>
      </c>
      <c r="D202" s="29" t="s">
        <v>452</v>
      </c>
      <c r="E202" s="29" t="s">
        <v>228</v>
      </c>
      <c r="F202" s="29" t="s">
        <v>453</v>
      </c>
      <c r="G202" s="30">
        <v>10258</v>
      </c>
      <c r="H202" s="30">
        <v>4902.3999999999996</v>
      </c>
      <c r="I202" s="10">
        <f t="shared" si="3"/>
        <v>0.47790992396178589</v>
      </c>
    </row>
    <row r="203" spans="1:9" ht="33.9" customHeight="1" x14ac:dyDescent="0.3">
      <c r="A203" s="29" t="s">
        <v>123</v>
      </c>
      <c r="B203" s="29" t="s">
        <v>123</v>
      </c>
      <c r="C203" s="29" t="s">
        <v>123</v>
      </c>
      <c r="D203" s="29" t="s">
        <v>469</v>
      </c>
      <c r="E203" s="29" t="s">
        <v>228</v>
      </c>
      <c r="F203" s="29" t="s">
        <v>470</v>
      </c>
      <c r="G203" s="30">
        <v>5005</v>
      </c>
      <c r="H203" s="30">
        <v>2571.09</v>
      </c>
      <c r="I203" s="10">
        <f t="shared" si="3"/>
        <v>0.51370429570429577</v>
      </c>
    </row>
    <row r="204" spans="1:9" ht="17.7" customHeight="1" x14ac:dyDescent="0.3">
      <c r="A204" s="29" t="s">
        <v>123</v>
      </c>
      <c r="B204" s="29" t="s">
        <v>123</v>
      </c>
      <c r="C204" s="29" t="s">
        <v>123</v>
      </c>
      <c r="D204" s="29" t="s">
        <v>511</v>
      </c>
      <c r="E204" s="29" t="s">
        <v>228</v>
      </c>
      <c r="F204" s="29" t="s">
        <v>512</v>
      </c>
      <c r="G204" s="30">
        <v>600</v>
      </c>
      <c r="H204" s="30">
        <v>0</v>
      </c>
      <c r="I204" s="10">
        <f t="shared" si="3"/>
        <v>0</v>
      </c>
    </row>
    <row r="205" spans="1:9" ht="33.9" customHeight="1" x14ac:dyDescent="0.3">
      <c r="A205" s="29" t="s">
        <v>123</v>
      </c>
      <c r="B205" s="29" t="s">
        <v>123</v>
      </c>
      <c r="C205" s="29" t="s">
        <v>123</v>
      </c>
      <c r="D205" s="29" t="s">
        <v>440</v>
      </c>
      <c r="E205" s="29" t="s">
        <v>228</v>
      </c>
      <c r="F205" s="29" t="s">
        <v>441</v>
      </c>
      <c r="G205" s="30">
        <v>53047</v>
      </c>
      <c r="H205" s="30">
        <v>24316.75</v>
      </c>
      <c r="I205" s="10">
        <f t="shared" si="3"/>
        <v>0.45840009802627857</v>
      </c>
    </row>
    <row r="206" spans="1:9" ht="33.9" customHeight="1" x14ac:dyDescent="0.3">
      <c r="A206" s="29" t="s">
        <v>123</v>
      </c>
      <c r="B206" s="29" t="s">
        <v>123</v>
      </c>
      <c r="C206" s="29" t="s">
        <v>123</v>
      </c>
      <c r="D206" s="29" t="s">
        <v>479</v>
      </c>
      <c r="E206" s="29" t="s">
        <v>228</v>
      </c>
      <c r="F206" s="29" t="s">
        <v>480</v>
      </c>
      <c r="G206" s="30">
        <v>1275</v>
      </c>
      <c r="H206" s="30">
        <v>616.79999999999995</v>
      </c>
      <c r="I206" s="10">
        <f t="shared" si="3"/>
        <v>0.48376470588235293</v>
      </c>
    </row>
    <row r="207" spans="1:9" ht="33.9" customHeight="1" x14ac:dyDescent="0.3">
      <c r="A207" s="3" t="s">
        <v>539</v>
      </c>
      <c r="B207" s="3"/>
      <c r="C207" s="3"/>
      <c r="D207" s="3"/>
      <c r="E207" s="3"/>
      <c r="F207" s="3" t="s">
        <v>540</v>
      </c>
      <c r="G207" s="27">
        <v>1952905</v>
      </c>
      <c r="H207" s="27">
        <v>929436.02</v>
      </c>
      <c r="I207" s="5">
        <f t="shared" si="3"/>
        <v>0.47592485041515076</v>
      </c>
    </row>
    <row r="208" spans="1:9" ht="49.95" customHeight="1" x14ac:dyDescent="0.3">
      <c r="A208" s="7"/>
      <c r="B208" s="7" t="s">
        <v>541</v>
      </c>
      <c r="C208" s="7"/>
      <c r="D208" s="7"/>
      <c r="E208" s="7"/>
      <c r="F208" s="7" t="s">
        <v>542</v>
      </c>
      <c r="G208" s="28">
        <v>1952905</v>
      </c>
      <c r="H208" s="28">
        <v>929436.02</v>
      </c>
      <c r="I208" s="10">
        <f t="shared" si="3"/>
        <v>0.47592485041515076</v>
      </c>
    </row>
    <row r="209" spans="1:9" ht="33.9" customHeight="1" x14ac:dyDescent="0.3">
      <c r="A209" s="29" t="s">
        <v>123</v>
      </c>
      <c r="B209" s="29" t="s">
        <v>123</v>
      </c>
      <c r="C209" s="29" t="s">
        <v>123</v>
      </c>
      <c r="D209" s="29" t="s">
        <v>543</v>
      </c>
      <c r="E209" s="29" t="s">
        <v>228</v>
      </c>
      <c r="F209" s="29" t="s">
        <v>544</v>
      </c>
      <c r="G209" s="30">
        <v>922905</v>
      </c>
      <c r="H209" s="30">
        <v>449639.85</v>
      </c>
      <c r="I209" s="10">
        <f t="shared" si="3"/>
        <v>0.48720057860776567</v>
      </c>
    </row>
    <row r="210" spans="1:9" ht="33.9" customHeight="1" x14ac:dyDescent="0.3">
      <c r="A210" s="29" t="s">
        <v>123</v>
      </c>
      <c r="B210" s="29" t="s">
        <v>123</v>
      </c>
      <c r="C210" s="29" t="s">
        <v>123</v>
      </c>
      <c r="D210" s="29" t="s">
        <v>545</v>
      </c>
      <c r="E210" s="29" t="s">
        <v>228</v>
      </c>
      <c r="F210" s="29" t="s">
        <v>546</v>
      </c>
      <c r="G210" s="30">
        <v>1030000</v>
      </c>
      <c r="H210" s="30">
        <v>479796.17</v>
      </c>
      <c r="I210" s="10">
        <f t="shared" si="3"/>
        <v>0.46582152427184464</v>
      </c>
    </row>
    <row r="211" spans="1:9" ht="33.9" customHeight="1" x14ac:dyDescent="0.3">
      <c r="A211" s="3" t="s">
        <v>334</v>
      </c>
      <c r="B211" s="3"/>
      <c r="C211" s="3"/>
      <c r="D211" s="3"/>
      <c r="E211" s="3"/>
      <c r="F211" s="3" t="s">
        <v>335</v>
      </c>
      <c r="G211" s="27">
        <v>2827037</v>
      </c>
      <c r="H211" s="27">
        <v>132269.68</v>
      </c>
      <c r="I211" s="5">
        <f t="shared" si="3"/>
        <v>4.6787389057872247E-2</v>
      </c>
    </row>
    <row r="212" spans="1:9" ht="33.9" customHeight="1" x14ac:dyDescent="0.3">
      <c r="A212" s="7"/>
      <c r="B212" s="7" t="s">
        <v>342</v>
      </c>
      <c r="C212" s="7"/>
      <c r="D212" s="7"/>
      <c r="E212" s="7"/>
      <c r="F212" s="7" t="s">
        <v>343</v>
      </c>
      <c r="G212" s="28">
        <v>133418</v>
      </c>
      <c r="H212" s="28">
        <v>132269.68</v>
      </c>
      <c r="I212" s="10">
        <f t="shared" si="3"/>
        <v>0.99139306540346872</v>
      </c>
    </row>
    <row r="213" spans="1:9" ht="33.9" customHeight="1" x14ac:dyDescent="0.3">
      <c r="A213" s="29" t="s">
        <v>123</v>
      </c>
      <c r="B213" s="29" t="s">
        <v>123</v>
      </c>
      <c r="C213" s="29" t="s">
        <v>123</v>
      </c>
      <c r="D213" s="29" t="s">
        <v>547</v>
      </c>
      <c r="E213" s="29" t="s">
        <v>228</v>
      </c>
      <c r="F213" s="29" t="s">
        <v>548</v>
      </c>
      <c r="G213" s="30">
        <v>99419</v>
      </c>
      <c r="H213" s="30">
        <v>98270.68</v>
      </c>
      <c r="I213" s="10">
        <f t="shared" si="3"/>
        <v>0.9884496927146722</v>
      </c>
    </row>
    <row r="214" spans="1:9" ht="17.7" customHeight="1" x14ac:dyDescent="0.3">
      <c r="A214" s="29" t="s">
        <v>123</v>
      </c>
      <c r="B214" s="29" t="s">
        <v>123</v>
      </c>
      <c r="C214" s="29" t="s">
        <v>123</v>
      </c>
      <c r="D214" s="29" t="s">
        <v>515</v>
      </c>
      <c r="E214" s="29" t="s">
        <v>228</v>
      </c>
      <c r="F214" s="29" t="s">
        <v>516</v>
      </c>
      <c r="G214" s="30">
        <v>33999</v>
      </c>
      <c r="H214" s="30">
        <v>33999</v>
      </c>
      <c r="I214" s="10">
        <f t="shared" si="3"/>
        <v>1</v>
      </c>
    </row>
    <row r="215" spans="1:9" ht="17.7" customHeight="1" x14ac:dyDescent="0.3">
      <c r="A215" s="7"/>
      <c r="B215" s="7" t="s">
        <v>549</v>
      </c>
      <c r="C215" s="7"/>
      <c r="D215" s="7"/>
      <c r="E215" s="7"/>
      <c r="F215" s="7" t="s">
        <v>550</v>
      </c>
      <c r="G215" s="28">
        <v>2693619</v>
      </c>
      <c r="H215" s="28">
        <v>0</v>
      </c>
      <c r="I215" s="10">
        <f t="shared" si="3"/>
        <v>0</v>
      </c>
    </row>
    <row r="216" spans="1:9" ht="17.7" customHeight="1" x14ac:dyDescent="0.3">
      <c r="A216" s="29" t="s">
        <v>123</v>
      </c>
      <c r="B216" s="29" t="s">
        <v>123</v>
      </c>
      <c r="C216" s="29" t="s">
        <v>123</v>
      </c>
      <c r="D216" s="29" t="s">
        <v>551</v>
      </c>
      <c r="E216" s="29" t="s">
        <v>228</v>
      </c>
      <c r="F216" s="29" t="s">
        <v>552</v>
      </c>
      <c r="G216" s="30">
        <v>2693619</v>
      </c>
      <c r="H216" s="30">
        <v>0</v>
      </c>
      <c r="I216" s="10">
        <f t="shared" si="3"/>
        <v>0</v>
      </c>
    </row>
    <row r="217" spans="1:9" ht="33.9" customHeight="1" x14ac:dyDescent="0.3">
      <c r="A217" s="3" t="s">
        <v>346</v>
      </c>
      <c r="B217" s="3"/>
      <c r="C217" s="3"/>
      <c r="D217" s="3"/>
      <c r="E217" s="3"/>
      <c r="F217" s="3" t="s">
        <v>347</v>
      </c>
      <c r="G217" s="27">
        <v>42374474.340000004</v>
      </c>
      <c r="H217" s="27">
        <v>19500201.34</v>
      </c>
      <c r="I217" s="5">
        <f t="shared" si="3"/>
        <v>0.46018745114184223</v>
      </c>
    </row>
    <row r="218" spans="1:9" ht="33.9" customHeight="1" x14ac:dyDescent="0.3">
      <c r="A218" s="7"/>
      <c r="B218" s="7" t="s">
        <v>553</v>
      </c>
      <c r="C218" s="7"/>
      <c r="D218" s="7"/>
      <c r="E218" s="7"/>
      <c r="F218" s="7" t="s">
        <v>554</v>
      </c>
      <c r="G218" s="28">
        <v>3231377</v>
      </c>
      <c r="H218" s="28">
        <v>1342285.52</v>
      </c>
      <c r="I218" s="10">
        <f t="shared" si="3"/>
        <v>0.41539118462500663</v>
      </c>
    </row>
    <row r="219" spans="1:9" ht="33.9" customHeight="1" x14ac:dyDescent="0.3">
      <c r="A219" s="29" t="s">
        <v>123</v>
      </c>
      <c r="B219" s="29" t="s">
        <v>123</v>
      </c>
      <c r="C219" s="29" t="s">
        <v>123</v>
      </c>
      <c r="D219" s="29" t="s">
        <v>459</v>
      </c>
      <c r="E219" s="29" t="s">
        <v>228</v>
      </c>
      <c r="F219" s="29" t="s">
        <v>460</v>
      </c>
      <c r="G219" s="30">
        <v>2050</v>
      </c>
      <c r="H219" s="30">
        <v>1939.87</v>
      </c>
      <c r="I219" s="10">
        <f t="shared" si="3"/>
        <v>0.94627804878048771</v>
      </c>
    </row>
    <row r="220" spans="1:9" ht="17.7" customHeight="1" x14ac:dyDescent="0.3">
      <c r="A220" s="29" t="s">
        <v>123</v>
      </c>
      <c r="B220" s="29" t="s">
        <v>123</v>
      </c>
      <c r="C220" s="29" t="s">
        <v>123</v>
      </c>
      <c r="D220" s="29" t="s">
        <v>555</v>
      </c>
      <c r="E220" s="29" t="s">
        <v>228</v>
      </c>
      <c r="F220" s="29" t="s">
        <v>556</v>
      </c>
      <c r="G220" s="30">
        <v>1020</v>
      </c>
      <c r="H220" s="30">
        <v>1020</v>
      </c>
      <c r="I220" s="10">
        <f t="shared" si="3"/>
        <v>1</v>
      </c>
    </row>
    <row r="221" spans="1:9" ht="33.9" customHeight="1" x14ac:dyDescent="0.3">
      <c r="A221" s="29" t="s">
        <v>123</v>
      </c>
      <c r="B221" s="29" t="s">
        <v>123</v>
      </c>
      <c r="C221" s="29" t="s">
        <v>123</v>
      </c>
      <c r="D221" s="29" t="s">
        <v>461</v>
      </c>
      <c r="E221" s="29" t="s">
        <v>228</v>
      </c>
      <c r="F221" s="29" t="s">
        <v>462</v>
      </c>
      <c r="G221" s="30">
        <v>2293050</v>
      </c>
      <c r="H221" s="30">
        <v>876956.21</v>
      </c>
      <c r="I221" s="10">
        <f t="shared" si="3"/>
        <v>0.38244094546564616</v>
      </c>
    </row>
    <row r="222" spans="1:9" ht="33.9" customHeight="1" x14ac:dyDescent="0.3">
      <c r="A222" s="29" t="s">
        <v>123</v>
      </c>
      <c r="B222" s="29" t="s">
        <v>123</v>
      </c>
      <c r="C222" s="29" t="s">
        <v>123</v>
      </c>
      <c r="D222" s="29" t="s">
        <v>463</v>
      </c>
      <c r="E222" s="29" t="s">
        <v>228</v>
      </c>
      <c r="F222" s="29" t="s">
        <v>464</v>
      </c>
      <c r="G222" s="30">
        <v>133490</v>
      </c>
      <c r="H222" s="30">
        <v>127263.97</v>
      </c>
      <c r="I222" s="10">
        <f t="shared" si="3"/>
        <v>0.95335957749644173</v>
      </c>
    </row>
    <row r="223" spans="1:9" ht="33.9" customHeight="1" x14ac:dyDescent="0.3">
      <c r="A223" s="29" t="s">
        <v>123</v>
      </c>
      <c r="B223" s="29" t="s">
        <v>123</v>
      </c>
      <c r="C223" s="29" t="s">
        <v>123</v>
      </c>
      <c r="D223" s="29" t="s">
        <v>465</v>
      </c>
      <c r="E223" s="29" t="s">
        <v>228</v>
      </c>
      <c r="F223" s="29" t="s">
        <v>466</v>
      </c>
      <c r="G223" s="30">
        <v>420282</v>
      </c>
      <c r="H223" s="30">
        <v>132845.26</v>
      </c>
      <c r="I223" s="10">
        <f t="shared" si="3"/>
        <v>0.31608600891782185</v>
      </c>
    </row>
    <row r="224" spans="1:9" ht="33.9" customHeight="1" x14ac:dyDescent="0.3">
      <c r="A224" s="29" t="s">
        <v>123</v>
      </c>
      <c r="B224" s="29" t="s">
        <v>123</v>
      </c>
      <c r="C224" s="29" t="s">
        <v>123</v>
      </c>
      <c r="D224" s="29" t="s">
        <v>467</v>
      </c>
      <c r="E224" s="29" t="s">
        <v>228</v>
      </c>
      <c r="F224" s="29" t="s">
        <v>468</v>
      </c>
      <c r="G224" s="30">
        <v>57745</v>
      </c>
      <c r="H224" s="30">
        <v>11981.7</v>
      </c>
      <c r="I224" s="10">
        <f t="shared" si="3"/>
        <v>0.20749328946229112</v>
      </c>
    </row>
    <row r="225" spans="1:9" ht="33.9" customHeight="1" x14ac:dyDescent="0.3">
      <c r="A225" s="29" t="s">
        <v>123</v>
      </c>
      <c r="B225" s="29" t="s">
        <v>123</v>
      </c>
      <c r="C225" s="29" t="s">
        <v>123</v>
      </c>
      <c r="D225" s="29" t="s">
        <v>452</v>
      </c>
      <c r="E225" s="29" t="s">
        <v>228</v>
      </c>
      <c r="F225" s="29" t="s">
        <v>453</v>
      </c>
      <c r="G225" s="30">
        <v>18450</v>
      </c>
      <c r="H225" s="30">
        <v>9399.18</v>
      </c>
      <c r="I225" s="10">
        <f t="shared" si="3"/>
        <v>0.5094406504065041</v>
      </c>
    </row>
    <row r="226" spans="1:9" ht="33.9" customHeight="1" x14ac:dyDescent="0.3">
      <c r="A226" s="29" t="s">
        <v>123</v>
      </c>
      <c r="B226" s="29" t="s">
        <v>123</v>
      </c>
      <c r="C226" s="29" t="s">
        <v>123</v>
      </c>
      <c r="D226" s="29" t="s">
        <v>469</v>
      </c>
      <c r="E226" s="29" t="s">
        <v>228</v>
      </c>
      <c r="F226" s="29" t="s">
        <v>470</v>
      </c>
      <c r="G226" s="30">
        <v>55600</v>
      </c>
      <c r="H226" s="30">
        <v>16627.32</v>
      </c>
      <c r="I226" s="10">
        <f t="shared" si="3"/>
        <v>0.2990525179856115</v>
      </c>
    </row>
    <row r="227" spans="1:9" ht="17.7" customHeight="1" x14ac:dyDescent="0.3">
      <c r="A227" s="29" t="s">
        <v>123</v>
      </c>
      <c r="B227" s="29" t="s">
        <v>123</v>
      </c>
      <c r="C227" s="29" t="s">
        <v>123</v>
      </c>
      <c r="D227" s="29" t="s">
        <v>557</v>
      </c>
      <c r="E227" s="29" t="s">
        <v>228</v>
      </c>
      <c r="F227" s="29" t="s">
        <v>558</v>
      </c>
      <c r="G227" s="30">
        <v>16000</v>
      </c>
      <c r="H227" s="30">
        <v>15005.81</v>
      </c>
      <c r="I227" s="10">
        <f t="shared" si="3"/>
        <v>0.93786312500000002</v>
      </c>
    </row>
    <row r="228" spans="1:9" ht="17.7" customHeight="1" x14ac:dyDescent="0.3">
      <c r="A228" s="29" t="s">
        <v>123</v>
      </c>
      <c r="B228" s="29" t="s">
        <v>123</v>
      </c>
      <c r="C228" s="29" t="s">
        <v>123</v>
      </c>
      <c r="D228" s="29" t="s">
        <v>473</v>
      </c>
      <c r="E228" s="29" t="s">
        <v>228</v>
      </c>
      <c r="F228" s="29" t="s">
        <v>474</v>
      </c>
      <c r="G228" s="30">
        <v>20000</v>
      </c>
      <c r="H228" s="30">
        <v>20000</v>
      </c>
      <c r="I228" s="10">
        <f t="shared" si="3"/>
        <v>1</v>
      </c>
    </row>
    <row r="229" spans="1:9" ht="33.9" customHeight="1" x14ac:dyDescent="0.3">
      <c r="A229" s="29" t="s">
        <v>123</v>
      </c>
      <c r="B229" s="29" t="s">
        <v>123</v>
      </c>
      <c r="C229" s="29" t="s">
        <v>123</v>
      </c>
      <c r="D229" s="29" t="s">
        <v>475</v>
      </c>
      <c r="E229" s="29" t="s">
        <v>228</v>
      </c>
      <c r="F229" s="29" t="s">
        <v>476</v>
      </c>
      <c r="G229" s="30">
        <v>45000</v>
      </c>
      <c r="H229" s="30">
        <v>42288.4</v>
      </c>
      <c r="I229" s="10">
        <f t="shared" si="3"/>
        <v>0.93974222222222226</v>
      </c>
    </row>
    <row r="230" spans="1:9" ht="33.9" customHeight="1" x14ac:dyDescent="0.3">
      <c r="A230" s="29" t="s">
        <v>123</v>
      </c>
      <c r="B230" s="29" t="s">
        <v>123</v>
      </c>
      <c r="C230" s="29" t="s">
        <v>123</v>
      </c>
      <c r="D230" s="29" t="s">
        <v>477</v>
      </c>
      <c r="E230" s="29" t="s">
        <v>228</v>
      </c>
      <c r="F230" s="29" t="s">
        <v>478</v>
      </c>
      <c r="G230" s="30">
        <v>1020</v>
      </c>
      <c r="H230" s="30">
        <v>710</v>
      </c>
      <c r="I230" s="10">
        <f t="shared" si="3"/>
        <v>0.69607843137254899</v>
      </c>
    </row>
    <row r="231" spans="1:9" ht="17.7" customHeight="1" x14ac:dyDescent="0.3">
      <c r="A231" s="29" t="s">
        <v>123</v>
      </c>
      <c r="B231" s="29" t="s">
        <v>123</v>
      </c>
      <c r="C231" s="29" t="s">
        <v>123</v>
      </c>
      <c r="D231" s="29" t="s">
        <v>440</v>
      </c>
      <c r="E231" s="29" t="s">
        <v>228</v>
      </c>
      <c r="F231" s="29" t="s">
        <v>441</v>
      </c>
      <c r="G231" s="30">
        <v>32000</v>
      </c>
      <c r="H231" s="30">
        <v>7190.73</v>
      </c>
      <c r="I231" s="10">
        <f t="shared" si="3"/>
        <v>0.22471031249999998</v>
      </c>
    </row>
    <row r="232" spans="1:9" ht="33.9" customHeight="1" x14ac:dyDescent="0.3">
      <c r="A232" s="29" t="s">
        <v>123</v>
      </c>
      <c r="B232" s="29" t="s">
        <v>123</v>
      </c>
      <c r="C232" s="29" t="s">
        <v>123</v>
      </c>
      <c r="D232" s="29" t="s">
        <v>479</v>
      </c>
      <c r="E232" s="29" t="s">
        <v>228</v>
      </c>
      <c r="F232" s="29" t="s">
        <v>480</v>
      </c>
      <c r="G232" s="30">
        <v>2570</v>
      </c>
      <c r="H232" s="30">
        <v>1384.96</v>
      </c>
      <c r="I232" s="10">
        <f t="shared" si="3"/>
        <v>0.53889494163424123</v>
      </c>
    </row>
    <row r="233" spans="1:9" ht="17.7" customHeight="1" x14ac:dyDescent="0.3">
      <c r="A233" s="29" t="s">
        <v>123</v>
      </c>
      <c r="B233" s="29" t="s">
        <v>123</v>
      </c>
      <c r="C233" s="29" t="s">
        <v>123</v>
      </c>
      <c r="D233" s="29" t="s">
        <v>481</v>
      </c>
      <c r="E233" s="29" t="s">
        <v>228</v>
      </c>
      <c r="F233" s="29" t="s">
        <v>482</v>
      </c>
      <c r="G233" s="30">
        <v>8000</v>
      </c>
      <c r="H233" s="30">
        <v>6372.11</v>
      </c>
      <c r="I233" s="10">
        <f t="shared" si="3"/>
        <v>0.79651374999999991</v>
      </c>
    </row>
    <row r="234" spans="1:9" ht="17.7" customHeight="1" x14ac:dyDescent="0.3">
      <c r="A234" s="29" t="s">
        <v>123</v>
      </c>
      <c r="B234" s="29" t="s">
        <v>123</v>
      </c>
      <c r="C234" s="29" t="s">
        <v>123</v>
      </c>
      <c r="D234" s="29" t="s">
        <v>485</v>
      </c>
      <c r="E234" s="29" t="s">
        <v>228</v>
      </c>
      <c r="F234" s="29" t="s">
        <v>486</v>
      </c>
      <c r="G234" s="30">
        <v>91200</v>
      </c>
      <c r="H234" s="30">
        <v>68400</v>
      </c>
      <c r="I234" s="10">
        <f t="shared" si="3"/>
        <v>0.75</v>
      </c>
    </row>
    <row r="235" spans="1:9" ht="17.7" customHeight="1" x14ac:dyDescent="0.3">
      <c r="A235" s="29" t="s">
        <v>123</v>
      </c>
      <c r="B235" s="29" t="s">
        <v>123</v>
      </c>
      <c r="C235" s="29" t="s">
        <v>123</v>
      </c>
      <c r="D235" s="29" t="s">
        <v>489</v>
      </c>
      <c r="E235" s="29" t="s">
        <v>228</v>
      </c>
      <c r="F235" s="29" t="s">
        <v>490</v>
      </c>
      <c r="G235" s="30">
        <v>2000</v>
      </c>
      <c r="H235" s="30">
        <v>2000</v>
      </c>
      <c r="I235" s="10">
        <f t="shared" si="3"/>
        <v>1</v>
      </c>
    </row>
    <row r="236" spans="1:9" ht="17.7" customHeight="1" x14ac:dyDescent="0.3">
      <c r="A236" s="29" t="s">
        <v>123</v>
      </c>
      <c r="B236" s="29" t="s">
        <v>123</v>
      </c>
      <c r="C236" s="29" t="s">
        <v>123</v>
      </c>
      <c r="D236" s="29" t="s">
        <v>493</v>
      </c>
      <c r="E236" s="29" t="s">
        <v>228</v>
      </c>
      <c r="F236" s="29" t="s">
        <v>494</v>
      </c>
      <c r="G236" s="30">
        <v>900</v>
      </c>
      <c r="H236" s="30">
        <v>900</v>
      </c>
      <c r="I236" s="10">
        <f t="shared" si="3"/>
        <v>1</v>
      </c>
    </row>
    <row r="237" spans="1:9" ht="17.7" customHeight="1" x14ac:dyDescent="0.3">
      <c r="A237" s="29" t="s">
        <v>123</v>
      </c>
      <c r="B237" s="29" t="s">
        <v>123</v>
      </c>
      <c r="C237" s="29" t="s">
        <v>123</v>
      </c>
      <c r="D237" s="29" t="s">
        <v>559</v>
      </c>
      <c r="E237" s="29" t="s">
        <v>228</v>
      </c>
      <c r="F237" s="29" t="s">
        <v>560</v>
      </c>
      <c r="G237" s="30">
        <v>31000</v>
      </c>
      <c r="H237" s="30">
        <v>0</v>
      </c>
      <c r="I237" s="10">
        <f t="shared" si="3"/>
        <v>0</v>
      </c>
    </row>
    <row r="238" spans="1:9" ht="33.9" customHeight="1" x14ac:dyDescent="0.3">
      <c r="A238" s="7"/>
      <c r="B238" s="7" t="s">
        <v>561</v>
      </c>
      <c r="C238" s="7"/>
      <c r="D238" s="7"/>
      <c r="E238" s="7"/>
      <c r="F238" s="7" t="s">
        <v>562</v>
      </c>
      <c r="G238" s="28">
        <v>335579</v>
      </c>
      <c r="H238" s="28">
        <v>139512.95000000001</v>
      </c>
      <c r="I238" s="10">
        <f t="shared" si="3"/>
        <v>0.41573802293945689</v>
      </c>
    </row>
    <row r="239" spans="1:9" ht="33.9" customHeight="1" x14ac:dyDescent="0.3">
      <c r="A239" s="29" t="s">
        <v>123</v>
      </c>
      <c r="B239" s="29" t="s">
        <v>123</v>
      </c>
      <c r="C239" s="29" t="s">
        <v>123</v>
      </c>
      <c r="D239" s="29" t="s">
        <v>459</v>
      </c>
      <c r="E239" s="29" t="s">
        <v>228</v>
      </c>
      <c r="F239" s="29" t="s">
        <v>460</v>
      </c>
      <c r="G239" s="30">
        <v>210</v>
      </c>
      <c r="H239" s="30">
        <v>200</v>
      </c>
      <c r="I239" s="10">
        <f t="shared" si="3"/>
        <v>0.95238095238095233</v>
      </c>
    </row>
    <row r="240" spans="1:9" ht="33.9" customHeight="1" x14ac:dyDescent="0.3">
      <c r="A240" s="29" t="s">
        <v>123</v>
      </c>
      <c r="B240" s="29" t="s">
        <v>123</v>
      </c>
      <c r="C240" s="29" t="s">
        <v>123</v>
      </c>
      <c r="D240" s="29" t="s">
        <v>461</v>
      </c>
      <c r="E240" s="29" t="s">
        <v>228</v>
      </c>
      <c r="F240" s="29" t="s">
        <v>462</v>
      </c>
      <c r="G240" s="30">
        <v>246765</v>
      </c>
      <c r="H240" s="30">
        <v>97739.51</v>
      </c>
      <c r="I240" s="10">
        <f t="shared" si="3"/>
        <v>0.3960833586610743</v>
      </c>
    </row>
    <row r="241" spans="1:9" ht="33.9" customHeight="1" x14ac:dyDescent="0.3">
      <c r="A241" s="29" t="s">
        <v>123</v>
      </c>
      <c r="B241" s="29" t="s">
        <v>123</v>
      </c>
      <c r="C241" s="29" t="s">
        <v>123</v>
      </c>
      <c r="D241" s="29" t="s">
        <v>463</v>
      </c>
      <c r="E241" s="29" t="s">
        <v>228</v>
      </c>
      <c r="F241" s="29" t="s">
        <v>464</v>
      </c>
      <c r="G241" s="30">
        <v>15570</v>
      </c>
      <c r="H241" s="30">
        <v>14925.78</v>
      </c>
      <c r="I241" s="10">
        <f t="shared" si="3"/>
        <v>0.95862427745664747</v>
      </c>
    </row>
    <row r="242" spans="1:9" ht="33.9" customHeight="1" x14ac:dyDescent="0.3">
      <c r="A242" s="29" t="s">
        <v>123</v>
      </c>
      <c r="B242" s="29" t="s">
        <v>123</v>
      </c>
      <c r="C242" s="29" t="s">
        <v>123</v>
      </c>
      <c r="D242" s="29" t="s">
        <v>465</v>
      </c>
      <c r="E242" s="29" t="s">
        <v>228</v>
      </c>
      <c r="F242" s="29" t="s">
        <v>466</v>
      </c>
      <c r="G242" s="30">
        <v>42475</v>
      </c>
      <c r="H242" s="30">
        <v>13762.93</v>
      </c>
      <c r="I242" s="10">
        <f t="shared" si="3"/>
        <v>0.32402424955856385</v>
      </c>
    </row>
    <row r="243" spans="1:9" ht="33.9" customHeight="1" x14ac:dyDescent="0.3">
      <c r="A243" s="29" t="s">
        <v>123</v>
      </c>
      <c r="B243" s="29" t="s">
        <v>123</v>
      </c>
      <c r="C243" s="29" t="s">
        <v>123</v>
      </c>
      <c r="D243" s="29" t="s">
        <v>467</v>
      </c>
      <c r="E243" s="29" t="s">
        <v>228</v>
      </c>
      <c r="F243" s="29" t="s">
        <v>468</v>
      </c>
      <c r="G243" s="30">
        <v>5999</v>
      </c>
      <c r="H243" s="30">
        <v>308.51</v>
      </c>
      <c r="I243" s="10">
        <f t="shared" si="3"/>
        <v>5.1426904484080681E-2</v>
      </c>
    </row>
    <row r="244" spans="1:9" ht="17.7" customHeight="1" x14ac:dyDescent="0.3">
      <c r="A244" s="29" t="s">
        <v>123</v>
      </c>
      <c r="B244" s="29" t="s">
        <v>123</v>
      </c>
      <c r="C244" s="29" t="s">
        <v>123</v>
      </c>
      <c r="D244" s="29" t="s">
        <v>469</v>
      </c>
      <c r="E244" s="29" t="s">
        <v>228</v>
      </c>
      <c r="F244" s="29" t="s">
        <v>470</v>
      </c>
      <c r="G244" s="30">
        <v>5000</v>
      </c>
      <c r="H244" s="30">
        <v>164.84</v>
      </c>
      <c r="I244" s="10">
        <f t="shared" si="3"/>
        <v>3.2967999999999997E-2</v>
      </c>
    </row>
    <row r="245" spans="1:9" ht="17.7" customHeight="1" x14ac:dyDescent="0.3">
      <c r="A245" s="29" t="s">
        <v>123</v>
      </c>
      <c r="B245" s="29" t="s">
        <v>123</v>
      </c>
      <c r="C245" s="29" t="s">
        <v>123</v>
      </c>
      <c r="D245" s="29" t="s">
        <v>557</v>
      </c>
      <c r="E245" s="29" t="s">
        <v>228</v>
      </c>
      <c r="F245" s="29" t="s">
        <v>558</v>
      </c>
      <c r="G245" s="30">
        <v>1000</v>
      </c>
      <c r="H245" s="30">
        <v>1000</v>
      </c>
      <c r="I245" s="10">
        <f t="shared" si="3"/>
        <v>1</v>
      </c>
    </row>
    <row r="246" spans="1:9" ht="33.9" customHeight="1" x14ac:dyDescent="0.3">
      <c r="A246" s="29" t="s">
        <v>123</v>
      </c>
      <c r="B246" s="29" t="s">
        <v>123</v>
      </c>
      <c r="C246" s="29" t="s">
        <v>123</v>
      </c>
      <c r="D246" s="29" t="s">
        <v>473</v>
      </c>
      <c r="E246" s="29" t="s">
        <v>228</v>
      </c>
      <c r="F246" s="29" t="s">
        <v>474</v>
      </c>
      <c r="G246" s="30">
        <v>2050</v>
      </c>
      <c r="H246" s="30">
        <v>1808.12</v>
      </c>
      <c r="I246" s="10">
        <f t="shared" si="3"/>
        <v>0.88200975609756094</v>
      </c>
    </row>
    <row r="247" spans="1:9" ht="17.7" customHeight="1" x14ac:dyDescent="0.3">
      <c r="A247" s="29" t="s">
        <v>123</v>
      </c>
      <c r="B247" s="29" t="s">
        <v>123</v>
      </c>
      <c r="C247" s="29" t="s">
        <v>123</v>
      </c>
      <c r="D247" s="29" t="s">
        <v>475</v>
      </c>
      <c r="E247" s="29" t="s">
        <v>228</v>
      </c>
      <c r="F247" s="29" t="s">
        <v>476</v>
      </c>
      <c r="G247" s="30">
        <v>3000</v>
      </c>
      <c r="H247" s="30">
        <v>3000</v>
      </c>
      <c r="I247" s="10">
        <f t="shared" si="3"/>
        <v>1</v>
      </c>
    </row>
    <row r="248" spans="1:9" ht="17.7" customHeight="1" x14ac:dyDescent="0.3">
      <c r="A248" s="29" t="s">
        <v>123</v>
      </c>
      <c r="B248" s="29" t="s">
        <v>123</v>
      </c>
      <c r="C248" s="29" t="s">
        <v>123</v>
      </c>
      <c r="D248" s="29" t="s">
        <v>477</v>
      </c>
      <c r="E248" s="29" t="s">
        <v>228</v>
      </c>
      <c r="F248" s="29" t="s">
        <v>478</v>
      </c>
      <c r="G248" s="30">
        <v>250</v>
      </c>
      <c r="H248" s="30">
        <v>0</v>
      </c>
      <c r="I248" s="10">
        <f t="shared" si="3"/>
        <v>0</v>
      </c>
    </row>
    <row r="249" spans="1:9" ht="17.7" customHeight="1" x14ac:dyDescent="0.3">
      <c r="A249" s="29" t="s">
        <v>123</v>
      </c>
      <c r="B249" s="29" t="s">
        <v>123</v>
      </c>
      <c r="C249" s="29" t="s">
        <v>123</v>
      </c>
      <c r="D249" s="29" t="s">
        <v>440</v>
      </c>
      <c r="E249" s="29" t="s">
        <v>228</v>
      </c>
      <c r="F249" s="29" t="s">
        <v>441</v>
      </c>
      <c r="G249" s="30">
        <v>2000</v>
      </c>
      <c r="H249" s="30">
        <v>503.26</v>
      </c>
      <c r="I249" s="10">
        <f t="shared" si="3"/>
        <v>0.25163000000000002</v>
      </c>
    </row>
    <row r="250" spans="1:9" ht="17.7" customHeight="1" x14ac:dyDescent="0.3">
      <c r="A250" s="29" t="s">
        <v>123</v>
      </c>
      <c r="B250" s="29" t="s">
        <v>123</v>
      </c>
      <c r="C250" s="29" t="s">
        <v>123</v>
      </c>
      <c r="D250" s="29" t="s">
        <v>481</v>
      </c>
      <c r="E250" s="29" t="s">
        <v>228</v>
      </c>
      <c r="F250" s="29" t="s">
        <v>482</v>
      </c>
      <c r="G250" s="30">
        <v>100</v>
      </c>
      <c r="H250" s="30">
        <v>0</v>
      </c>
      <c r="I250" s="10">
        <f t="shared" si="3"/>
        <v>0</v>
      </c>
    </row>
    <row r="251" spans="1:9" ht="33.9" customHeight="1" x14ac:dyDescent="0.3">
      <c r="A251" s="29" t="s">
        <v>123</v>
      </c>
      <c r="B251" s="29" t="s">
        <v>123</v>
      </c>
      <c r="C251" s="29" t="s">
        <v>123</v>
      </c>
      <c r="D251" s="29" t="s">
        <v>485</v>
      </c>
      <c r="E251" s="29" t="s">
        <v>228</v>
      </c>
      <c r="F251" s="29" t="s">
        <v>486</v>
      </c>
      <c r="G251" s="30">
        <v>8130</v>
      </c>
      <c r="H251" s="30">
        <v>6100</v>
      </c>
      <c r="I251" s="10">
        <f t="shared" si="3"/>
        <v>0.7503075030750308</v>
      </c>
    </row>
    <row r="252" spans="1:9" ht="17.7" customHeight="1" x14ac:dyDescent="0.3">
      <c r="A252" s="29" t="s">
        <v>123</v>
      </c>
      <c r="B252" s="29" t="s">
        <v>123</v>
      </c>
      <c r="C252" s="29" t="s">
        <v>123</v>
      </c>
      <c r="D252" s="29" t="s">
        <v>559</v>
      </c>
      <c r="E252" s="29" t="s">
        <v>228</v>
      </c>
      <c r="F252" s="29" t="s">
        <v>560</v>
      </c>
      <c r="G252" s="30">
        <v>3030</v>
      </c>
      <c r="H252" s="30">
        <v>0</v>
      </c>
      <c r="I252" s="10">
        <f t="shared" si="3"/>
        <v>0</v>
      </c>
    </row>
    <row r="253" spans="1:9" ht="17.7" customHeight="1" x14ac:dyDescent="0.3">
      <c r="A253" s="7"/>
      <c r="B253" s="7" t="s">
        <v>348</v>
      </c>
      <c r="C253" s="7"/>
      <c r="D253" s="7"/>
      <c r="E253" s="7"/>
      <c r="F253" s="7" t="s">
        <v>349</v>
      </c>
      <c r="G253" s="28">
        <v>41140</v>
      </c>
      <c r="H253" s="28">
        <v>20570</v>
      </c>
      <c r="I253" s="10">
        <f t="shared" si="3"/>
        <v>0.5</v>
      </c>
    </row>
    <row r="254" spans="1:9" ht="17.7" customHeight="1" x14ac:dyDescent="0.3">
      <c r="A254" s="29" t="s">
        <v>123</v>
      </c>
      <c r="B254" s="29" t="s">
        <v>123</v>
      </c>
      <c r="C254" s="29" t="s">
        <v>123</v>
      </c>
      <c r="D254" s="29" t="s">
        <v>461</v>
      </c>
      <c r="E254" s="29" t="s">
        <v>228</v>
      </c>
      <c r="F254" s="29" t="s">
        <v>462</v>
      </c>
      <c r="G254" s="30">
        <v>34344</v>
      </c>
      <c r="H254" s="30">
        <v>17172</v>
      </c>
      <c r="I254" s="10">
        <f t="shared" si="3"/>
        <v>0.5</v>
      </c>
    </row>
    <row r="255" spans="1:9" ht="17.7" customHeight="1" x14ac:dyDescent="0.3">
      <c r="A255" s="29" t="s">
        <v>123</v>
      </c>
      <c r="B255" s="29" t="s">
        <v>123</v>
      </c>
      <c r="C255" s="29" t="s">
        <v>123</v>
      </c>
      <c r="D255" s="29" t="s">
        <v>465</v>
      </c>
      <c r="E255" s="29" t="s">
        <v>228</v>
      </c>
      <c r="F255" s="29" t="s">
        <v>466</v>
      </c>
      <c r="G255" s="30">
        <v>5955</v>
      </c>
      <c r="H255" s="30">
        <v>2977.5</v>
      </c>
      <c r="I255" s="10">
        <f t="shared" si="3"/>
        <v>0.5</v>
      </c>
    </row>
    <row r="256" spans="1:9" ht="33.9" customHeight="1" x14ac:dyDescent="0.3">
      <c r="A256" s="29" t="s">
        <v>123</v>
      </c>
      <c r="B256" s="29" t="s">
        <v>123</v>
      </c>
      <c r="C256" s="29" t="s">
        <v>123</v>
      </c>
      <c r="D256" s="29" t="s">
        <v>467</v>
      </c>
      <c r="E256" s="29" t="s">
        <v>228</v>
      </c>
      <c r="F256" s="29" t="s">
        <v>468</v>
      </c>
      <c r="G256" s="30">
        <v>841</v>
      </c>
      <c r="H256" s="30">
        <v>420.5</v>
      </c>
      <c r="I256" s="10">
        <f t="shared" si="3"/>
        <v>0.5</v>
      </c>
    </row>
    <row r="257" spans="1:9" ht="33.9" customHeight="1" x14ac:dyDescent="0.3">
      <c r="A257" s="7"/>
      <c r="B257" s="7" t="s">
        <v>563</v>
      </c>
      <c r="C257" s="7"/>
      <c r="D257" s="7"/>
      <c r="E257" s="7"/>
      <c r="F257" s="7" t="s">
        <v>564</v>
      </c>
      <c r="G257" s="28">
        <v>29550</v>
      </c>
      <c r="H257" s="28">
        <v>28626.68</v>
      </c>
      <c r="I257" s="10">
        <f t="shared" si="3"/>
        <v>0.96875397631133675</v>
      </c>
    </row>
    <row r="258" spans="1:9" ht="33.9" customHeight="1" x14ac:dyDescent="0.3">
      <c r="A258" s="29" t="s">
        <v>123</v>
      </c>
      <c r="B258" s="29" t="s">
        <v>123</v>
      </c>
      <c r="C258" s="29" t="s">
        <v>123</v>
      </c>
      <c r="D258" s="29" t="s">
        <v>463</v>
      </c>
      <c r="E258" s="29" t="s">
        <v>228</v>
      </c>
      <c r="F258" s="29" t="s">
        <v>464</v>
      </c>
      <c r="G258" s="30">
        <v>24350</v>
      </c>
      <c r="H258" s="30">
        <v>23912.04</v>
      </c>
      <c r="I258" s="10">
        <f t="shared" ref="I258:I321" si="4">IF($G258=0,0,$H258/$G258)</f>
        <v>0.98201396303901445</v>
      </c>
    </row>
    <row r="259" spans="1:9" ht="33.9" customHeight="1" x14ac:dyDescent="0.3">
      <c r="A259" s="29" t="s">
        <v>123</v>
      </c>
      <c r="B259" s="29" t="s">
        <v>123</v>
      </c>
      <c r="C259" s="29" t="s">
        <v>123</v>
      </c>
      <c r="D259" s="29" t="s">
        <v>465</v>
      </c>
      <c r="E259" s="29" t="s">
        <v>228</v>
      </c>
      <c r="F259" s="29" t="s">
        <v>466</v>
      </c>
      <c r="G259" s="30">
        <v>4230</v>
      </c>
      <c r="H259" s="30">
        <v>4146.34</v>
      </c>
      <c r="I259" s="10">
        <f t="shared" si="4"/>
        <v>0.98022222222222222</v>
      </c>
    </row>
    <row r="260" spans="1:9" ht="33.9" customHeight="1" x14ac:dyDescent="0.3">
      <c r="A260" s="29" t="s">
        <v>123</v>
      </c>
      <c r="B260" s="29" t="s">
        <v>123</v>
      </c>
      <c r="C260" s="29" t="s">
        <v>123</v>
      </c>
      <c r="D260" s="29" t="s">
        <v>467</v>
      </c>
      <c r="E260" s="29" t="s">
        <v>228</v>
      </c>
      <c r="F260" s="29" t="s">
        <v>468</v>
      </c>
      <c r="G260" s="30">
        <v>600</v>
      </c>
      <c r="H260" s="30">
        <v>568.29999999999995</v>
      </c>
      <c r="I260" s="10">
        <f t="shared" si="4"/>
        <v>0.9471666666666666</v>
      </c>
    </row>
    <row r="261" spans="1:9" ht="17.7" customHeight="1" x14ac:dyDescent="0.3">
      <c r="A261" s="29" t="s">
        <v>123</v>
      </c>
      <c r="B261" s="29" t="s">
        <v>123</v>
      </c>
      <c r="C261" s="29" t="s">
        <v>123</v>
      </c>
      <c r="D261" s="29" t="s">
        <v>559</v>
      </c>
      <c r="E261" s="29" t="s">
        <v>228</v>
      </c>
      <c r="F261" s="29" t="s">
        <v>560</v>
      </c>
      <c r="G261" s="30">
        <v>370</v>
      </c>
      <c r="H261" s="30">
        <v>0</v>
      </c>
      <c r="I261" s="10">
        <f t="shared" si="4"/>
        <v>0</v>
      </c>
    </row>
    <row r="262" spans="1:9" ht="33.9" customHeight="1" x14ac:dyDescent="0.3">
      <c r="A262" s="7"/>
      <c r="B262" s="7" t="s">
        <v>352</v>
      </c>
      <c r="C262" s="7"/>
      <c r="D262" s="7"/>
      <c r="E262" s="7"/>
      <c r="F262" s="7" t="s">
        <v>353</v>
      </c>
      <c r="G262" s="28">
        <v>15803331</v>
      </c>
      <c r="H262" s="28">
        <v>7785850.46</v>
      </c>
      <c r="I262" s="10">
        <f t="shared" si="4"/>
        <v>0.49267147919637955</v>
      </c>
    </row>
    <row r="263" spans="1:9" ht="33.9" customHeight="1" x14ac:dyDescent="0.3">
      <c r="A263" s="29" t="s">
        <v>123</v>
      </c>
      <c r="B263" s="29" t="s">
        <v>123</v>
      </c>
      <c r="C263" s="29" t="s">
        <v>123</v>
      </c>
      <c r="D263" s="29" t="s">
        <v>565</v>
      </c>
      <c r="E263" s="29" t="s">
        <v>121</v>
      </c>
      <c r="F263" s="29" t="s">
        <v>566</v>
      </c>
      <c r="G263" s="30">
        <v>356294</v>
      </c>
      <c r="H263" s="30">
        <v>142821.65</v>
      </c>
      <c r="I263" s="10">
        <f t="shared" si="4"/>
        <v>0.40085336828574153</v>
      </c>
    </row>
    <row r="264" spans="1:9" ht="33.9" customHeight="1" x14ac:dyDescent="0.3">
      <c r="A264" s="29" t="s">
        <v>123</v>
      </c>
      <c r="B264" s="29" t="s">
        <v>123</v>
      </c>
      <c r="C264" s="29" t="s">
        <v>123</v>
      </c>
      <c r="D264" s="29" t="s">
        <v>565</v>
      </c>
      <c r="E264" s="29" t="s">
        <v>146</v>
      </c>
      <c r="F264" s="29" t="s">
        <v>566</v>
      </c>
      <c r="G264" s="30">
        <v>34594</v>
      </c>
      <c r="H264" s="30">
        <v>13866.94</v>
      </c>
      <c r="I264" s="10">
        <f t="shared" si="4"/>
        <v>0.40084812395213043</v>
      </c>
    </row>
    <row r="265" spans="1:9" ht="33.9" customHeight="1" x14ac:dyDescent="0.3">
      <c r="A265" s="29" t="s">
        <v>123</v>
      </c>
      <c r="B265" s="29" t="s">
        <v>123</v>
      </c>
      <c r="C265" s="29" t="s">
        <v>123</v>
      </c>
      <c r="D265" s="29" t="s">
        <v>536</v>
      </c>
      <c r="E265" s="29" t="s">
        <v>121</v>
      </c>
      <c r="F265" s="29" t="s">
        <v>537</v>
      </c>
      <c r="G265" s="30">
        <v>559648</v>
      </c>
      <c r="H265" s="30">
        <v>279823.90000000002</v>
      </c>
      <c r="I265" s="10">
        <f t="shared" si="4"/>
        <v>0.49999982131625598</v>
      </c>
    </row>
    <row r="266" spans="1:9" ht="33.9" customHeight="1" x14ac:dyDescent="0.3">
      <c r="A266" s="29" t="s">
        <v>123</v>
      </c>
      <c r="B266" s="29" t="s">
        <v>123</v>
      </c>
      <c r="C266" s="29" t="s">
        <v>123</v>
      </c>
      <c r="D266" s="29" t="s">
        <v>536</v>
      </c>
      <c r="E266" s="29" t="s">
        <v>146</v>
      </c>
      <c r="F266" s="29" t="s">
        <v>537</v>
      </c>
      <c r="G266" s="30">
        <v>54338</v>
      </c>
      <c r="H266" s="30">
        <v>27168.86</v>
      </c>
      <c r="I266" s="10">
        <f t="shared" si="4"/>
        <v>0.49999742353417498</v>
      </c>
    </row>
    <row r="267" spans="1:9" ht="33.9" customHeight="1" x14ac:dyDescent="0.3">
      <c r="A267" s="29" t="s">
        <v>123</v>
      </c>
      <c r="B267" s="29" t="s">
        <v>123</v>
      </c>
      <c r="C267" s="29" t="s">
        <v>123</v>
      </c>
      <c r="D267" s="29" t="s">
        <v>459</v>
      </c>
      <c r="E267" s="29" t="s">
        <v>228</v>
      </c>
      <c r="F267" s="29" t="s">
        <v>460</v>
      </c>
      <c r="G267" s="30">
        <v>23000</v>
      </c>
      <c r="H267" s="30">
        <v>3757.37</v>
      </c>
      <c r="I267" s="10">
        <f t="shared" si="4"/>
        <v>0.16336391304347825</v>
      </c>
    </row>
    <row r="268" spans="1:9" ht="17.7" customHeight="1" x14ac:dyDescent="0.3">
      <c r="A268" s="29" t="s">
        <v>123</v>
      </c>
      <c r="B268" s="29" t="s">
        <v>123</v>
      </c>
      <c r="C268" s="29" t="s">
        <v>123</v>
      </c>
      <c r="D268" s="29" t="s">
        <v>555</v>
      </c>
      <c r="E268" s="29" t="s">
        <v>228</v>
      </c>
      <c r="F268" s="29" t="s">
        <v>556</v>
      </c>
      <c r="G268" s="30">
        <v>35000</v>
      </c>
      <c r="H268" s="30">
        <v>14000</v>
      </c>
      <c r="I268" s="10">
        <f t="shared" si="4"/>
        <v>0.4</v>
      </c>
    </row>
    <row r="269" spans="1:9" ht="33.9" customHeight="1" x14ac:dyDescent="0.3">
      <c r="A269" s="29" t="s">
        <v>123</v>
      </c>
      <c r="B269" s="29" t="s">
        <v>123</v>
      </c>
      <c r="C269" s="29" t="s">
        <v>123</v>
      </c>
      <c r="D269" s="29" t="s">
        <v>461</v>
      </c>
      <c r="E269" s="29" t="s">
        <v>228</v>
      </c>
      <c r="F269" s="29" t="s">
        <v>462</v>
      </c>
      <c r="G269" s="30">
        <v>7819556</v>
      </c>
      <c r="H269" s="30">
        <v>4640651.8099999996</v>
      </c>
      <c r="I269" s="10">
        <f t="shared" si="4"/>
        <v>0.5934674308873803</v>
      </c>
    </row>
    <row r="270" spans="1:9" ht="33.9" customHeight="1" x14ac:dyDescent="0.3">
      <c r="A270" s="29" t="s">
        <v>123</v>
      </c>
      <c r="B270" s="29" t="s">
        <v>123</v>
      </c>
      <c r="C270" s="29" t="s">
        <v>123</v>
      </c>
      <c r="D270" s="29" t="s">
        <v>461</v>
      </c>
      <c r="E270" s="29" t="s">
        <v>121</v>
      </c>
      <c r="F270" s="29" t="s">
        <v>462</v>
      </c>
      <c r="G270" s="30">
        <v>152220</v>
      </c>
      <c r="H270" s="30">
        <v>32267.1</v>
      </c>
      <c r="I270" s="10">
        <f t="shared" si="4"/>
        <v>0.21197674418604651</v>
      </c>
    </row>
    <row r="271" spans="1:9" ht="33.9" customHeight="1" x14ac:dyDescent="0.3">
      <c r="A271" s="29" t="s">
        <v>123</v>
      </c>
      <c r="B271" s="29" t="s">
        <v>123</v>
      </c>
      <c r="C271" s="29" t="s">
        <v>123</v>
      </c>
      <c r="D271" s="29" t="s">
        <v>461</v>
      </c>
      <c r="E271" s="29" t="s">
        <v>146</v>
      </c>
      <c r="F271" s="29" t="s">
        <v>462</v>
      </c>
      <c r="G271" s="30">
        <v>14780</v>
      </c>
      <c r="H271" s="30">
        <v>3132.9</v>
      </c>
      <c r="I271" s="10">
        <f t="shared" si="4"/>
        <v>0.21196887686062246</v>
      </c>
    </row>
    <row r="272" spans="1:9" ht="33.9" customHeight="1" x14ac:dyDescent="0.3">
      <c r="A272" s="29" t="s">
        <v>123</v>
      </c>
      <c r="B272" s="29" t="s">
        <v>123</v>
      </c>
      <c r="C272" s="29" t="s">
        <v>123</v>
      </c>
      <c r="D272" s="29" t="s">
        <v>463</v>
      </c>
      <c r="E272" s="29" t="s">
        <v>228</v>
      </c>
      <c r="F272" s="29" t="s">
        <v>464</v>
      </c>
      <c r="G272" s="30">
        <v>674078</v>
      </c>
      <c r="H272" s="30">
        <v>639854.57999999996</v>
      </c>
      <c r="I272" s="10">
        <f t="shared" si="4"/>
        <v>0.94922928800524564</v>
      </c>
    </row>
    <row r="273" spans="1:9" ht="33.9" customHeight="1" x14ac:dyDescent="0.3">
      <c r="A273" s="29" t="s">
        <v>123</v>
      </c>
      <c r="B273" s="29" t="s">
        <v>123</v>
      </c>
      <c r="C273" s="29" t="s">
        <v>123</v>
      </c>
      <c r="D273" s="29" t="s">
        <v>465</v>
      </c>
      <c r="E273" s="29" t="s">
        <v>228</v>
      </c>
      <c r="F273" s="29" t="s">
        <v>466</v>
      </c>
      <c r="G273" s="30">
        <v>1155608</v>
      </c>
      <c r="H273" s="30">
        <v>826448.72</v>
      </c>
      <c r="I273" s="10">
        <f t="shared" si="4"/>
        <v>0.71516355026964162</v>
      </c>
    </row>
    <row r="274" spans="1:9" ht="33.9" customHeight="1" x14ac:dyDescent="0.3">
      <c r="A274" s="29" t="s">
        <v>123</v>
      </c>
      <c r="B274" s="29" t="s">
        <v>123</v>
      </c>
      <c r="C274" s="29" t="s">
        <v>123</v>
      </c>
      <c r="D274" s="29" t="s">
        <v>465</v>
      </c>
      <c r="E274" s="29" t="s">
        <v>121</v>
      </c>
      <c r="F274" s="29" t="s">
        <v>466</v>
      </c>
      <c r="G274" s="30">
        <v>27346</v>
      </c>
      <c r="H274" s="30">
        <v>5532.21</v>
      </c>
      <c r="I274" s="10">
        <f t="shared" si="4"/>
        <v>0.20230417611350837</v>
      </c>
    </row>
    <row r="275" spans="1:9" ht="33.9" customHeight="1" x14ac:dyDescent="0.3">
      <c r="A275" s="29" t="s">
        <v>123</v>
      </c>
      <c r="B275" s="29" t="s">
        <v>123</v>
      </c>
      <c r="C275" s="29" t="s">
        <v>123</v>
      </c>
      <c r="D275" s="29" t="s">
        <v>465</v>
      </c>
      <c r="E275" s="29" t="s">
        <v>146</v>
      </c>
      <c r="F275" s="29" t="s">
        <v>466</v>
      </c>
      <c r="G275" s="30">
        <v>2655</v>
      </c>
      <c r="H275" s="30">
        <v>537.12</v>
      </c>
      <c r="I275" s="10">
        <f t="shared" si="4"/>
        <v>0.20230508474576273</v>
      </c>
    </row>
    <row r="276" spans="1:9" ht="33.9" customHeight="1" x14ac:dyDescent="0.3">
      <c r="A276" s="29" t="s">
        <v>123</v>
      </c>
      <c r="B276" s="29" t="s">
        <v>123</v>
      </c>
      <c r="C276" s="29" t="s">
        <v>123</v>
      </c>
      <c r="D276" s="29" t="s">
        <v>467</v>
      </c>
      <c r="E276" s="29" t="s">
        <v>228</v>
      </c>
      <c r="F276" s="29" t="s">
        <v>468</v>
      </c>
      <c r="G276" s="30">
        <v>164648</v>
      </c>
      <c r="H276" s="30">
        <v>91776.29</v>
      </c>
      <c r="I276" s="10">
        <f t="shared" si="4"/>
        <v>0.55740907876196488</v>
      </c>
    </row>
    <row r="277" spans="1:9" ht="33.9" customHeight="1" x14ac:dyDescent="0.3">
      <c r="A277" s="29" t="s">
        <v>123</v>
      </c>
      <c r="B277" s="29" t="s">
        <v>123</v>
      </c>
      <c r="C277" s="29" t="s">
        <v>123</v>
      </c>
      <c r="D277" s="29" t="s">
        <v>467</v>
      </c>
      <c r="E277" s="29" t="s">
        <v>121</v>
      </c>
      <c r="F277" s="29" t="s">
        <v>468</v>
      </c>
      <c r="G277" s="30">
        <v>3853</v>
      </c>
      <c r="H277" s="30">
        <v>435.46</v>
      </c>
      <c r="I277" s="10">
        <f t="shared" si="4"/>
        <v>0.11301842719958473</v>
      </c>
    </row>
    <row r="278" spans="1:9" ht="33.9" customHeight="1" x14ac:dyDescent="0.3">
      <c r="A278" s="29" t="s">
        <v>123</v>
      </c>
      <c r="B278" s="29" t="s">
        <v>123</v>
      </c>
      <c r="C278" s="29" t="s">
        <v>123</v>
      </c>
      <c r="D278" s="29" t="s">
        <v>467</v>
      </c>
      <c r="E278" s="29" t="s">
        <v>146</v>
      </c>
      <c r="F278" s="29" t="s">
        <v>468</v>
      </c>
      <c r="G278" s="30">
        <v>374</v>
      </c>
      <c r="H278" s="30">
        <v>42.29</v>
      </c>
      <c r="I278" s="10">
        <f t="shared" si="4"/>
        <v>0.11307486631016042</v>
      </c>
    </row>
    <row r="279" spans="1:9" ht="17.7" customHeight="1" x14ac:dyDescent="0.3">
      <c r="A279" s="29" t="s">
        <v>123</v>
      </c>
      <c r="B279" s="29" t="s">
        <v>123</v>
      </c>
      <c r="C279" s="29" t="s">
        <v>123</v>
      </c>
      <c r="D279" s="29" t="s">
        <v>567</v>
      </c>
      <c r="E279" s="29" t="s">
        <v>228</v>
      </c>
      <c r="F279" s="29" t="s">
        <v>568</v>
      </c>
      <c r="G279" s="30">
        <v>10000</v>
      </c>
      <c r="H279" s="30">
        <v>0</v>
      </c>
      <c r="I279" s="10">
        <f t="shared" si="4"/>
        <v>0</v>
      </c>
    </row>
    <row r="280" spans="1:9" ht="33.9" customHeight="1" x14ac:dyDescent="0.3">
      <c r="A280" s="29" t="s">
        <v>123</v>
      </c>
      <c r="B280" s="29" t="s">
        <v>123</v>
      </c>
      <c r="C280" s="29" t="s">
        <v>123</v>
      </c>
      <c r="D280" s="29" t="s">
        <v>452</v>
      </c>
      <c r="E280" s="29" t="s">
        <v>228</v>
      </c>
      <c r="F280" s="29" t="s">
        <v>453</v>
      </c>
      <c r="G280" s="30">
        <v>60000</v>
      </c>
      <c r="H280" s="30">
        <v>21133.01</v>
      </c>
      <c r="I280" s="10">
        <f t="shared" si="4"/>
        <v>0.35221683333333331</v>
      </c>
    </row>
    <row r="281" spans="1:9" ht="17.7" customHeight="1" x14ac:dyDescent="0.3">
      <c r="A281" s="29" t="s">
        <v>123</v>
      </c>
      <c r="B281" s="29" t="s">
        <v>123</v>
      </c>
      <c r="C281" s="29" t="s">
        <v>123</v>
      </c>
      <c r="D281" s="29" t="s">
        <v>452</v>
      </c>
      <c r="E281" s="29" t="s">
        <v>121</v>
      </c>
      <c r="F281" s="29" t="s">
        <v>453</v>
      </c>
      <c r="G281" s="30">
        <v>54690</v>
      </c>
      <c r="H281" s="30">
        <v>18594.599999999999</v>
      </c>
      <c r="I281" s="10">
        <f t="shared" si="4"/>
        <v>0.33999999999999997</v>
      </c>
    </row>
    <row r="282" spans="1:9" ht="17.7" customHeight="1" x14ac:dyDescent="0.3">
      <c r="A282" s="29" t="s">
        <v>123</v>
      </c>
      <c r="B282" s="29" t="s">
        <v>123</v>
      </c>
      <c r="C282" s="29" t="s">
        <v>123</v>
      </c>
      <c r="D282" s="29" t="s">
        <v>452</v>
      </c>
      <c r="E282" s="29" t="s">
        <v>146</v>
      </c>
      <c r="F282" s="29" t="s">
        <v>453</v>
      </c>
      <c r="G282" s="30">
        <v>5310</v>
      </c>
      <c r="H282" s="30">
        <v>1805.4</v>
      </c>
      <c r="I282" s="10">
        <f t="shared" si="4"/>
        <v>0.34</v>
      </c>
    </row>
    <row r="283" spans="1:9" ht="33.9" customHeight="1" x14ac:dyDescent="0.3">
      <c r="A283" s="29" t="s">
        <v>123</v>
      </c>
      <c r="B283" s="29" t="s">
        <v>123</v>
      </c>
      <c r="C283" s="29" t="s">
        <v>123</v>
      </c>
      <c r="D283" s="29" t="s">
        <v>519</v>
      </c>
      <c r="E283" s="29" t="s">
        <v>228</v>
      </c>
      <c r="F283" s="29" t="s">
        <v>520</v>
      </c>
      <c r="G283" s="30">
        <v>6000</v>
      </c>
      <c r="H283" s="30">
        <v>1146.5</v>
      </c>
      <c r="I283" s="10">
        <f t="shared" si="4"/>
        <v>0.19108333333333333</v>
      </c>
    </row>
    <row r="284" spans="1:9" ht="33.9" customHeight="1" x14ac:dyDescent="0.3">
      <c r="A284" s="29" t="s">
        <v>123</v>
      </c>
      <c r="B284" s="29" t="s">
        <v>123</v>
      </c>
      <c r="C284" s="29" t="s">
        <v>123</v>
      </c>
      <c r="D284" s="29" t="s">
        <v>469</v>
      </c>
      <c r="E284" s="29" t="s">
        <v>228</v>
      </c>
      <c r="F284" s="29" t="s">
        <v>470</v>
      </c>
      <c r="G284" s="30">
        <v>209745</v>
      </c>
      <c r="H284" s="30">
        <v>87585.07</v>
      </c>
      <c r="I284" s="10">
        <f t="shared" si="4"/>
        <v>0.41757882190278672</v>
      </c>
    </row>
    <row r="285" spans="1:9" ht="33.9" customHeight="1" x14ac:dyDescent="0.3">
      <c r="A285" s="29" t="s">
        <v>123</v>
      </c>
      <c r="B285" s="29" t="s">
        <v>123</v>
      </c>
      <c r="C285" s="29" t="s">
        <v>123</v>
      </c>
      <c r="D285" s="29" t="s">
        <v>469</v>
      </c>
      <c r="E285" s="29" t="s">
        <v>121</v>
      </c>
      <c r="F285" s="29" t="s">
        <v>470</v>
      </c>
      <c r="G285" s="30">
        <v>100265</v>
      </c>
      <c r="H285" s="30">
        <v>3789.47</v>
      </c>
      <c r="I285" s="10">
        <f t="shared" si="4"/>
        <v>3.7794544457188446E-2</v>
      </c>
    </row>
    <row r="286" spans="1:9" ht="33.9" customHeight="1" x14ac:dyDescent="0.3">
      <c r="A286" s="29" t="s">
        <v>123</v>
      </c>
      <c r="B286" s="29" t="s">
        <v>123</v>
      </c>
      <c r="C286" s="29" t="s">
        <v>123</v>
      </c>
      <c r="D286" s="29" t="s">
        <v>469</v>
      </c>
      <c r="E286" s="29" t="s">
        <v>146</v>
      </c>
      <c r="F286" s="29" t="s">
        <v>470</v>
      </c>
      <c r="G286" s="30">
        <v>9735</v>
      </c>
      <c r="H286" s="30">
        <v>367.93</v>
      </c>
      <c r="I286" s="10">
        <f t="shared" si="4"/>
        <v>3.7794555726759119E-2</v>
      </c>
    </row>
    <row r="287" spans="1:9" ht="17.7" customHeight="1" x14ac:dyDescent="0.3">
      <c r="A287" s="29" t="s">
        <v>123</v>
      </c>
      <c r="B287" s="29" t="s">
        <v>123</v>
      </c>
      <c r="C287" s="29" t="s">
        <v>123</v>
      </c>
      <c r="D287" s="29" t="s">
        <v>471</v>
      </c>
      <c r="E287" s="29" t="s">
        <v>228</v>
      </c>
      <c r="F287" s="29" t="s">
        <v>472</v>
      </c>
      <c r="G287" s="30">
        <v>1000</v>
      </c>
      <c r="H287" s="30">
        <v>0</v>
      </c>
      <c r="I287" s="10">
        <f t="shared" si="4"/>
        <v>0</v>
      </c>
    </row>
    <row r="288" spans="1:9" ht="33.9" customHeight="1" x14ac:dyDescent="0.3">
      <c r="A288" s="29" t="s">
        <v>123</v>
      </c>
      <c r="B288" s="29" t="s">
        <v>123</v>
      </c>
      <c r="C288" s="29" t="s">
        <v>123</v>
      </c>
      <c r="D288" s="29" t="s">
        <v>557</v>
      </c>
      <c r="E288" s="29" t="s">
        <v>228</v>
      </c>
      <c r="F288" s="29" t="s">
        <v>558</v>
      </c>
      <c r="G288" s="30">
        <v>35000</v>
      </c>
      <c r="H288" s="30">
        <v>12669.4</v>
      </c>
      <c r="I288" s="10">
        <f t="shared" si="4"/>
        <v>0.36198285714285711</v>
      </c>
    </row>
    <row r="289" spans="1:9" ht="17.7" customHeight="1" x14ac:dyDescent="0.3">
      <c r="A289" s="29" t="s">
        <v>123</v>
      </c>
      <c r="B289" s="29" t="s">
        <v>123</v>
      </c>
      <c r="C289" s="29" t="s">
        <v>123</v>
      </c>
      <c r="D289" s="29" t="s">
        <v>557</v>
      </c>
      <c r="E289" s="29" t="s">
        <v>121</v>
      </c>
      <c r="F289" s="29" t="s">
        <v>558</v>
      </c>
      <c r="G289" s="30">
        <v>1097450</v>
      </c>
      <c r="H289" s="30">
        <v>0</v>
      </c>
      <c r="I289" s="10">
        <f t="shared" si="4"/>
        <v>0</v>
      </c>
    </row>
    <row r="290" spans="1:9" ht="17.7" customHeight="1" x14ac:dyDescent="0.3">
      <c r="A290" s="29" t="s">
        <v>123</v>
      </c>
      <c r="B290" s="29" t="s">
        <v>123</v>
      </c>
      <c r="C290" s="29" t="s">
        <v>123</v>
      </c>
      <c r="D290" s="29" t="s">
        <v>557</v>
      </c>
      <c r="E290" s="29" t="s">
        <v>146</v>
      </c>
      <c r="F290" s="29" t="s">
        <v>558</v>
      </c>
      <c r="G290" s="30">
        <v>106554</v>
      </c>
      <c r="H290" s="30">
        <v>0</v>
      </c>
      <c r="I290" s="10">
        <f t="shared" si="4"/>
        <v>0</v>
      </c>
    </row>
    <row r="291" spans="1:9" ht="33.9" customHeight="1" x14ac:dyDescent="0.3">
      <c r="A291" s="29" t="s">
        <v>123</v>
      </c>
      <c r="B291" s="29" t="s">
        <v>123</v>
      </c>
      <c r="C291" s="29" t="s">
        <v>123</v>
      </c>
      <c r="D291" s="29" t="s">
        <v>473</v>
      </c>
      <c r="E291" s="29" t="s">
        <v>228</v>
      </c>
      <c r="F291" s="29" t="s">
        <v>474</v>
      </c>
      <c r="G291" s="30">
        <v>690000</v>
      </c>
      <c r="H291" s="30">
        <v>372402.1</v>
      </c>
      <c r="I291" s="10">
        <f t="shared" si="4"/>
        <v>0.53971318840579707</v>
      </c>
    </row>
    <row r="292" spans="1:9" ht="33.9" customHeight="1" x14ac:dyDescent="0.3">
      <c r="A292" s="29" t="s">
        <v>123</v>
      </c>
      <c r="B292" s="29" t="s">
        <v>123</v>
      </c>
      <c r="C292" s="29" t="s">
        <v>123</v>
      </c>
      <c r="D292" s="29" t="s">
        <v>475</v>
      </c>
      <c r="E292" s="29" t="s">
        <v>228</v>
      </c>
      <c r="F292" s="29" t="s">
        <v>476</v>
      </c>
      <c r="G292" s="30">
        <v>34000</v>
      </c>
      <c r="H292" s="30">
        <v>6739.17</v>
      </c>
      <c r="I292" s="10">
        <f t="shared" si="4"/>
        <v>0.19821088235294118</v>
      </c>
    </row>
    <row r="293" spans="1:9" ht="17.7" customHeight="1" x14ac:dyDescent="0.3">
      <c r="A293" s="29" t="s">
        <v>123</v>
      </c>
      <c r="B293" s="29" t="s">
        <v>123</v>
      </c>
      <c r="C293" s="29" t="s">
        <v>123</v>
      </c>
      <c r="D293" s="29" t="s">
        <v>477</v>
      </c>
      <c r="E293" s="29" t="s">
        <v>228</v>
      </c>
      <c r="F293" s="29" t="s">
        <v>478</v>
      </c>
      <c r="G293" s="30">
        <v>12500</v>
      </c>
      <c r="H293" s="30">
        <v>2960</v>
      </c>
      <c r="I293" s="10">
        <f t="shared" si="4"/>
        <v>0.23680000000000001</v>
      </c>
    </row>
    <row r="294" spans="1:9" ht="33.9" customHeight="1" x14ac:dyDescent="0.3">
      <c r="A294" s="29" t="s">
        <v>123</v>
      </c>
      <c r="B294" s="29" t="s">
        <v>123</v>
      </c>
      <c r="C294" s="29" t="s">
        <v>123</v>
      </c>
      <c r="D294" s="29" t="s">
        <v>440</v>
      </c>
      <c r="E294" s="29" t="s">
        <v>228</v>
      </c>
      <c r="F294" s="29" t="s">
        <v>441</v>
      </c>
      <c r="G294" s="30">
        <v>167750</v>
      </c>
      <c r="H294" s="30">
        <v>70222.929999999993</v>
      </c>
      <c r="I294" s="10">
        <f t="shared" si="4"/>
        <v>0.41861657228017879</v>
      </c>
    </row>
    <row r="295" spans="1:9" ht="33.9" customHeight="1" x14ac:dyDescent="0.3">
      <c r="A295" s="29" t="s">
        <v>123</v>
      </c>
      <c r="B295" s="29" t="s">
        <v>123</v>
      </c>
      <c r="C295" s="29" t="s">
        <v>123</v>
      </c>
      <c r="D295" s="29" t="s">
        <v>440</v>
      </c>
      <c r="E295" s="29" t="s">
        <v>121</v>
      </c>
      <c r="F295" s="29" t="s">
        <v>441</v>
      </c>
      <c r="G295" s="30">
        <v>1471180</v>
      </c>
      <c r="H295" s="30">
        <v>103132.2</v>
      </c>
      <c r="I295" s="10">
        <f t="shared" si="4"/>
        <v>7.0101687081118552E-2</v>
      </c>
    </row>
    <row r="296" spans="1:9" ht="33.9" customHeight="1" x14ac:dyDescent="0.3">
      <c r="A296" s="29" t="s">
        <v>123</v>
      </c>
      <c r="B296" s="29" t="s">
        <v>123</v>
      </c>
      <c r="C296" s="29" t="s">
        <v>123</v>
      </c>
      <c r="D296" s="29" t="s">
        <v>440</v>
      </c>
      <c r="E296" s="29" t="s">
        <v>146</v>
      </c>
      <c r="F296" s="29" t="s">
        <v>441</v>
      </c>
      <c r="G296" s="30">
        <v>139337</v>
      </c>
      <c r="H296" s="30">
        <v>10013.370000000001</v>
      </c>
      <c r="I296" s="10">
        <f t="shared" si="4"/>
        <v>7.1864400697589301E-2</v>
      </c>
    </row>
    <row r="297" spans="1:9" ht="33.9" customHeight="1" x14ac:dyDescent="0.3">
      <c r="A297" s="29" t="s">
        <v>123</v>
      </c>
      <c r="B297" s="29" t="s">
        <v>123</v>
      </c>
      <c r="C297" s="29" t="s">
        <v>123</v>
      </c>
      <c r="D297" s="29" t="s">
        <v>479</v>
      </c>
      <c r="E297" s="29" t="s">
        <v>228</v>
      </c>
      <c r="F297" s="29" t="s">
        <v>480</v>
      </c>
      <c r="G297" s="30">
        <v>28600</v>
      </c>
      <c r="H297" s="30">
        <v>16449.990000000002</v>
      </c>
      <c r="I297" s="10">
        <f t="shared" si="4"/>
        <v>0.57517447552447554</v>
      </c>
    </row>
    <row r="298" spans="1:9" ht="33.9" customHeight="1" x14ac:dyDescent="0.3">
      <c r="A298" s="29" t="s">
        <v>123</v>
      </c>
      <c r="B298" s="29" t="s">
        <v>123</v>
      </c>
      <c r="C298" s="29" t="s">
        <v>123</v>
      </c>
      <c r="D298" s="29" t="s">
        <v>481</v>
      </c>
      <c r="E298" s="29" t="s">
        <v>228</v>
      </c>
      <c r="F298" s="29" t="s">
        <v>482</v>
      </c>
      <c r="G298" s="30">
        <v>11200</v>
      </c>
      <c r="H298" s="30">
        <v>6123.1</v>
      </c>
      <c r="I298" s="10">
        <f t="shared" si="4"/>
        <v>0.54670535714285717</v>
      </c>
    </row>
    <row r="299" spans="1:9" ht="17.7" customHeight="1" x14ac:dyDescent="0.3">
      <c r="A299" s="29" t="s">
        <v>123</v>
      </c>
      <c r="B299" s="29" t="s">
        <v>123</v>
      </c>
      <c r="C299" s="29" t="s">
        <v>123</v>
      </c>
      <c r="D299" s="29" t="s">
        <v>513</v>
      </c>
      <c r="E299" s="29" t="s">
        <v>228</v>
      </c>
      <c r="F299" s="29" t="s">
        <v>514</v>
      </c>
      <c r="G299" s="30">
        <v>4000</v>
      </c>
      <c r="H299" s="30">
        <v>708.02</v>
      </c>
      <c r="I299" s="10">
        <f t="shared" si="4"/>
        <v>0.177005</v>
      </c>
    </row>
    <row r="300" spans="1:9" ht="33.9" customHeight="1" x14ac:dyDescent="0.3">
      <c r="A300" s="29" t="s">
        <v>123</v>
      </c>
      <c r="B300" s="29" t="s">
        <v>123</v>
      </c>
      <c r="C300" s="29" t="s">
        <v>123</v>
      </c>
      <c r="D300" s="29" t="s">
        <v>483</v>
      </c>
      <c r="E300" s="29" t="s">
        <v>228</v>
      </c>
      <c r="F300" s="29" t="s">
        <v>484</v>
      </c>
      <c r="G300" s="30">
        <v>18426</v>
      </c>
      <c r="H300" s="30">
        <v>1448</v>
      </c>
      <c r="I300" s="10">
        <f t="shared" si="4"/>
        <v>7.8584608705090639E-2</v>
      </c>
    </row>
    <row r="301" spans="1:9" ht="33.9" customHeight="1" x14ac:dyDescent="0.3">
      <c r="A301" s="29" t="s">
        <v>123</v>
      </c>
      <c r="B301" s="29" t="s">
        <v>123</v>
      </c>
      <c r="C301" s="29" t="s">
        <v>123</v>
      </c>
      <c r="D301" s="29" t="s">
        <v>485</v>
      </c>
      <c r="E301" s="29" t="s">
        <v>228</v>
      </c>
      <c r="F301" s="29" t="s">
        <v>486</v>
      </c>
      <c r="G301" s="30">
        <v>415697</v>
      </c>
      <c r="H301" s="30">
        <v>312430</v>
      </c>
      <c r="I301" s="10">
        <f t="shared" si="4"/>
        <v>0.75158107948818487</v>
      </c>
    </row>
    <row r="302" spans="1:9" ht="33.9" customHeight="1" x14ac:dyDescent="0.3">
      <c r="A302" s="29" t="s">
        <v>123</v>
      </c>
      <c r="B302" s="29" t="s">
        <v>123</v>
      </c>
      <c r="C302" s="29" t="s">
        <v>123</v>
      </c>
      <c r="D302" s="29" t="s">
        <v>501</v>
      </c>
      <c r="E302" s="29" t="s">
        <v>228</v>
      </c>
      <c r="F302" s="29" t="s">
        <v>502</v>
      </c>
      <c r="G302" s="30">
        <v>2400</v>
      </c>
      <c r="H302" s="30">
        <v>1115</v>
      </c>
      <c r="I302" s="10">
        <f t="shared" si="4"/>
        <v>0.46458333333333335</v>
      </c>
    </row>
    <row r="303" spans="1:9" ht="33.9" customHeight="1" x14ac:dyDescent="0.3">
      <c r="A303" s="29" t="s">
        <v>123</v>
      </c>
      <c r="B303" s="29" t="s">
        <v>123</v>
      </c>
      <c r="C303" s="29" t="s">
        <v>123</v>
      </c>
      <c r="D303" s="29" t="s">
        <v>489</v>
      </c>
      <c r="E303" s="29" t="s">
        <v>228</v>
      </c>
      <c r="F303" s="29" t="s">
        <v>490</v>
      </c>
      <c r="G303" s="30">
        <v>22000</v>
      </c>
      <c r="H303" s="30">
        <v>8982</v>
      </c>
      <c r="I303" s="10">
        <f t="shared" si="4"/>
        <v>0.40827272727272729</v>
      </c>
    </row>
    <row r="304" spans="1:9" ht="17.7" customHeight="1" x14ac:dyDescent="0.3">
      <c r="A304" s="29" t="s">
        <v>123</v>
      </c>
      <c r="B304" s="29" t="s">
        <v>123</v>
      </c>
      <c r="C304" s="29" t="s">
        <v>123</v>
      </c>
      <c r="D304" s="29" t="s">
        <v>493</v>
      </c>
      <c r="E304" s="29" t="s">
        <v>228</v>
      </c>
      <c r="F304" s="29" t="s">
        <v>494</v>
      </c>
      <c r="G304" s="30">
        <v>12500</v>
      </c>
      <c r="H304" s="30">
        <v>3916</v>
      </c>
      <c r="I304" s="10">
        <f t="shared" si="4"/>
        <v>0.31328</v>
      </c>
    </row>
    <row r="305" spans="1:9" ht="33.9" customHeight="1" x14ac:dyDescent="0.3">
      <c r="A305" s="7"/>
      <c r="B305" s="7" t="s">
        <v>569</v>
      </c>
      <c r="C305" s="7"/>
      <c r="D305" s="7"/>
      <c r="E305" s="7"/>
      <c r="F305" s="7" t="s">
        <v>570</v>
      </c>
      <c r="G305" s="28">
        <v>298483</v>
      </c>
      <c r="H305" s="28">
        <v>136966.69</v>
      </c>
      <c r="I305" s="10">
        <f t="shared" si="4"/>
        <v>0.45887601638954312</v>
      </c>
    </row>
    <row r="306" spans="1:9" ht="17.7" customHeight="1" x14ac:dyDescent="0.3">
      <c r="A306" s="29" t="s">
        <v>123</v>
      </c>
      <c r="B306" s="29" t="s">
        <v>123</v>
      </c>
      <c r="C306" s="29" t="s">
        <v>123</v>
      </c>
      <c r="D306" s="29" t="s">
        <v>459</v>
      </c>
      <c r="E306" s="29" t="s">
        <v>228</v>
      </c>
      <c r="F306" s="29" t="s">
        <v>460</v>
      </c>
      <c r="G306" s="30">
        <v>1098</v>
      </c>
      <c r="H306" s="30">
        <v>0</v>
      </c>
      <c r="I306" s="10">
        <f t="shared" si="4"/>
        <v>0</v>
      </c>
    </row>
    <row r="307" spans="1:9" ht="33.9" customHeight="1" x14ac:dyDescent="0.3">
      <c r="A307" s="29" t="s">
        <v>123</v>
      </c>
      <c r="B307" s="29" t="s">
        <v>123</v>
      </c>
      <c r="C307" s="29" t="s">
        <v>123</v>
      </c>
      <c r="D307" s="29" t="s">
        <v>555</v>
      </c>
      <c r="E307" s="29" t="s">
        <v>228</v>
      </c>
      <c r="F307" s="29" t="s">
        <v>556</v>
      </c>
      <c r="G307" s="30">
        <v>824</v>
      </c>
      <c r="H307" s="30">
        <v>200</v>
      </c>
      <c r="I307" s="10">
        <f t="shared" si="4"/>
        <v>0.24271844660194175</v>
      </c>
    </row>
    <row r="308" spans="1:9" ht="33.9" customHeight="1" x14ac:dyDescent="0.3">
      <c r="A308" s="29" t="s">
        <v>123</v>
      </c>
      <c r="B308" s="29" t="s">
        <v>123</v>
      </c>
      <c r="C308" s="29" t="s">
        <v>123</v>
      </c>
      <c r="D308" s="29" t="s">
        <v>461</v>
      </c>
      <c r="E308" s="29" t="s">
        <v>228</v>
      </c>
      <c r="F308" s="29" t="s">
        <v>462</v>
      </c>
      <c r="G308" s="30">
        <v>176093</v>
      </c>
      <c r="H308" s="30">
        <v>68486.559999999998</v>
      </c>
      <c r="I308" s="10">
        <f t="shared" si="4"/>
        <v>0.38892267154287791</v>
      </c>
    </row>
    <row r="309" spans="1:9" ht="33.9" customHeight="1" x14ac:dyDescent="0.3">
      <c r="A309" s="29" t="s">
        <v>123</v>
      </c>
      <c r="B309" s="29" t="s">
        <v>123</v>
      </c>
      <c r="C309" s="29" t="s">
        <v>123</v>
      </c>
      <c r="D309" s="29" t="s">
        <v>463</v>
      </c>
      <c r="E309" s="29" t="s">
        <v>228</v>
      </c>
      <c r="F309" s="29" t="s">
        <v>464</v>
      </c>
      <c r="G309" s="30">
        <v>11000</v>
      </c>
      <c r="H309" s="30">
        <v>8842.9500000000007</v>
      </c>
      <c r="I309" s="10">
        <f t="shared" si="4"/>
        <v>0.80390454545454548</v>
      </c>
    </row>
    <row r="310" spans="1:9" ht="33.9" customHeight="1" x14ac:dyDescent="0.3">
      <c r="A310" s="29" t="s">
        <v>123</v>
      </c>
      <c r="B310" s="29" t="s">
        <v>123</v>
      </c>
      <c r="C310" s="29" t="s">
        <v>123</v>
      </c>
      <c r="D310" s="29" t="s">
        <v>465</v>
      </c>
      <c r="E310" s="29" t="s">
        <v>228</v>
      </c>
      <c r="F310" s="29" t="s">
        <v>466</v>
      </c>
      <c r="G310" s="30">
        <v>32161</v>
      </c>
      <c r="H310" s="30">
        <v>13489.59</v>
      </c>
      <c r="I310" s="10">
        <f t="shared" si="4"/>
        <v>0.41943938310375922</v>
      </c>
    </row>
    <row r="311" spans="1:9" ht="33.9" customHeight="1" x14ac:dyDescent="0.3">
      <c r="A311" s="29" t="s">
        <v>123</v>
      </c>
      <c r="B311" s="29" t="s">
        <v>123</v>
      </c>
      <c r="C311" s="29" t="s">
        <v>123</v>
      </c>
      <c r="D311" s="29" t="s">
        <v>467</v>
      </c>
      <c r="E311" s="29" t="s">
        <v>228</v>
      </c>
      <c r="F311" s="29" t="s">
        <v>468</v>
      </c>
      <c r="G311" s="30">
        <v>4583</v>
      </c>
      <c r="H311" s="30">
        <v>847.12</v>
      </c>
      <c r="I311" s="10">
        <f t="shared" si="4"/>
        <v>0.18483962469997819</v>
      </c>
    </row>
    <row r="312" spans="1:9" ht="33.9" customHeight="1" x14ac:dyDescent="0.3">
      <c r="A312" s="29" t="s">
        <v>123</v>
      </c>
      <c r="B312" s="29" t="s">
        <v>123</v>
      </c>
      <c r="C312" s="29" t="s">
        <v>123</v>
      </c>
      <c r="D312" s="29" t="s">
        <v>452</v>
      </c>
      <c r="E312" s="29" t="s">
        <v>228</v>
      </c>
      <c r="F312" s="29" t="s">
        <v>453</v>
      </c>
      <c r="G312" s="30">
        <v>2173</v>
      </c>
      <c r="H312" s="30">
        <v>2112</v>
      </c>
      <c r="I312" s="10">
        <f t="shared" si="4"/>
        <v>0.97192820984813622</v>
      </c>
    </row>
    <row r="313" spans="1:9" ht="33.9" customHeight="1" x14ac:dyDescent="0.3">
      <c r="A313" s="29" t="s">
        <v>123</v>
      </c>
      <c r="B313" s="29" t="s">
        <v>123</v>
      </c>
      <c r="C313" s="29" t="s">
        <v>123</v>
      </c>
      <c r="D313" s="29" t="s">
        <v>519</v>
      </c>
      <c r="E313" s="29" t="s">
        <v>228</v>
      </c>
      <c r="F313" s="29" t="s">
        <v>520</v>
      </c>
      <c r="G313" s="30">
        <v>530</v>
      </c>
      <c r="H313" s="30">
        <v>402.76</v>
      </c>
      <c r="I313" s="10">
        <f t="shared" si="4"/>
        <v>0.75992452830188673</v>
      </c>
    </row>
    <row r="314" spans="1:9" ht="33.9" customHeight="1" x14ac:dyDescent="0.3">
      <c r="A314" s="29" t="s">
        <v>123</v>
      </c>
      <c r="B314" s="29" t="s">
        <v>123</v>
      </c>
      <c r="C314" s="29" t="s">
        <v>123</v>
      </c>
      <c r="D314" s="29" t="s">
        <v>469</v>
      </c>
      <c r="E314" s="29" t="s">
        <v>228</v>
      </c>
      <c r="F314" s="29" t="s">
        <v>470</v>
      </c>
      <c r="G314" s="30">
        <v>4211</v>
      </c>
      <c r="H314" s="30">
        <v>4114.16</v>
      </c>
      <c r="I314" s="10">
        <f t="shared" si="4"/>
        <v>0.97700308715269524</v>
      </c>
    </row>
    <row r="315" spans="1:9" ht="33.9" customHeight="1" x14ac:dyDescent="0.3">
      <c r="A315" s="29" t="s">
        <v>123</v>
      </c>
      <c r="B315" s="29" t="s">
        <v>123</v>
      </c>
      <c r="C315" s="29" t="s">
        <v>123</v>
      </c>
      <c r="D315" s="29" t="s">
        <v>557</v>
      </c>
      <c r="E315" s="29" t="s">
        <v>228</v>
      </c>
      <c r="F315" s="29" t="s">
        <v>558</v>
      </c>
      <c r="G315" s="30">
        <v>530</v>
      </c>
      <c r="H315" s="30">
        <v>85.96</v>
      </c>
      <c r="I315" s="10">
        <f t="shared" si="4"/>
        <v>0.16218867924528302</v>
      </c>
    </row>
    <row r="316" spans="1:9" ht="33.9" customHeight="1" x14ac:dyDescent="0.3">
      <c r="A316" s="29" t="s">
        <v>123</v>
      </c>
      <c r="B316" s="29" t="s">
        <v>123</v>
      </c>
      <c r="C316" s="29" t="s">
        <v>123</v>
      </c>
      <c r="D316" s="29" t="s">
        <v>473</v>
      </c>
      <c r="E316" s="29" t="s">
        <v>228</v>
      </c>
      <c r="F316" s="29" t="s">
        <v>474</v>
      </c>
      <c r="G316" s="30">
        <v>38000</v>
      </c>
      <c r="H316" s="30">
        <v>20507.89</v>
      </c>
      <c r="I316" s="10">
        <f t="shared" si="4"/>
        <v>0.53968131578947365</v>
      </c>
    </row>
    <row r="317" spans="1:9" ht="17.7" customHeight="1" x14ac:dyDescent="0.3">
      <c r="A317" s="29" t="s">
        <v>123</v>
      </c>
      <c r="B317" s="29" t="s">
        <v>123</v>
      </c>
      <c r="C317" s="29" t="s">
        <v>123</v>
      </c>
      <c r="D317" s="29" t="s">
        <v>475</v>
      </c>
      <c r="E317" s="29" t="s">
        <v>228</v>
      </c>
      <c r="F317" s="29" t="s">
        <v>476</v>
      </c>
      <c r="G317" s="30">
        <v>542</v>
      </c>
      <c r="H317" s="30">
        <v>0</v>
      </c>
      <c r="I317" s="10">
        <f t="shared" si="4"/>
        <v>0</v>
      </c>
    </row>
    <row r="318" spans="1:9" ht="17.7" customHeight="1" x14ac:dyDescent="0.3">
      <c r="A318" s="29" t="s">
        <v>123</v>
      </c>
      <c r="B318" s="29" t="s">
        <v>123</v>
      </c>
      <c r="C318" s="29" t="s">
        <v>123</v>
      </c>
      <c r="D318" s="29" t="s">
        <v>477</v>
      </c>
      <c r="E318" s="29" t="s">
        <v>228</v>
      </c>
      <c r="F318" s="29" t="s">
        <v>478</v>
      </c>
      <c r="G318" s="30">
        <v>272</v>
      </c>
      <c r="H318" s="30">
        <v>0</v>
      </c>
      <c r="I318" s="10">
        <f t="shared" si="4"/>
        <v>0</v>
      </c>
    </row>
    <row r="319" spans="1:9" ht="33.9" customHeight="1" x14ac:dyDescent="0.3">
      <c r="A319" s="29" t="s">
        <v>123</v>
      </c>
      <c r="B319" s="29" t="s">
        <v>123</v>
      </c>
      <c r="C319" s="29" t="s">
        <v>123</v>
      </c>
      <c r="D319" s="29" t="s">
        <v>440</v>
      </c>
      <c r="E319" s="29" t="s">
        <v>228</v>
      </c>
      <c r="F319" s="29" t="s">
        <v>441</v>
      </c>
      <c r="G319" s="30">
        <v>13011</v>
      </c>
      <c r="H319" s="30">
        <v>9424.69</v>
      </c>
      <c r="I319" s="10">
        <f t="shared" si="4"/>
        <v>0.72436323111213596</v>
      </c>
    </row>
    <row r="320" spans="1:9" ht="33.9" customHeight="1" x14ac:dyDescent="0.3">
      <c r="A320" s="29" t="s">
        <v>123</v>
      </c>
      <c r="B320" s="29" t="s">
        <v>123</v>
      </c>
      <c r="C320" s="29" t="s">
        <v>123</v>
      </c>
      <c r="D320" s="29" t="s">
        <v>479</v>
      </c>
      <c r="E320" s="29" t="s">
        <v>228</v>
      </c>
      <c r="F320" s="29" t="s">
        <v>480</v>
      </c>
      <c r="G320" s="30">
        <v>2359</v>
      </c>
      <c r="H320" s="30">
        <v>372.52</v>
      </c>
      <c r="I320" s="10">
        <f t="shared" si="4"/>
        <v>0.15791437049597287</v>
      </c>
    </row>
    <row r="321" spans="1:9" ht="33.9" customHeight="1" x14ac:dyDescent="0.3">
      <c r="A321" s="29" t="s">
        <v>123</v>
      </c>
      <c r="B321" s="29" t="s">
        <v>123</v>
      </c>
      <c r="C321" s="29" t="s">
        <v>123</v>
      </c>
      <c r="D321" s="29" t="s">
        <v>481</v>
      </c>
      <c r="E321" s="29" t="s">
        <v>228</v>
      </c>
      <c r="F321" s="29" t="s">
        <v>482</v>
      </c>
      <c r="G321" s="30">
        <v>135</v>
      </c>
      <c r="H321" s="30">
        <v>53.49</v>
      </c>
      <c r="I321" s="10">
        <f t="shared" si="4"/>
        <v>0.39622222222222225</v>
      </c>
    </row>
    <row r="322" spans="1:9" ht="17.7" customHeight="1" x14ac:dyDescent="0.3">
      <c r="A322" s="29" t="s">
        <v>123</v>
      </c>
      <c r="B322" s="29" t="s">
        <v>123</v>
      </c>
      <c r="C322" s="29" t="s">
        <v>123</v>
      </c>
      <c r="D322" s="29" t="s">
        <v>483</v>
      </c>
      <c r="E322" s="29" t="s">
        <v>228</v>
      </c>
      <c r="F322" s="29" t="s">
        <v>484</v>
      </c>
      <c r="G322" s="30">
        <v>359</v>
      </c>
      <c r="H322" s="30">
        <v>0</v>
      </c>
      <c r="I322" s="10">
        <f t="shared" ref="I322:I385" si="5">IF($G322=0,0,$H322/$G322)</f>
        <v>0</v>
      </c>
    </row>
    <row r="323" spans="1:9" ht="17.7" customHeight="1" x14ac:dyDescent="0.3">
      <c r="A323" s="29" t="s">
        <v>123</v>
      </c>
      <c r="B323" s="29" t="s">
        <v>123</v>
      </c>
      <c r="C323" s="29" t="s">
        <v>123</v>
      </c>
      <c r="D323" s="29" t="s">
        <v>485</v>
      </c>
      <c r="E323" s="29" t="s">
        <v>228</v>
      </c>
      <c r="F323" s="29" t="s">
        <v>486</v>
      </c>
      <c r="G323" s="30">
        <v>7250</v>
      </c>
      <c r="H323" s="30">
        <v>7250</v>
      </c>
      <c r="I323" s="10">
        <f t="shared" si="5"/>
        <v>1</v>
      </c>
    </row>
    <row r="324" spans="1:9" ht="33.9" customHeight="1" x14ac:dyDescent="0.3">
      <c r="A324" s="29" t="s">
        <v>123</v>
      </c>
      <c r="B324" s="29" t="s">
        <v>123</v>
      </c>
      <c r="C324" s="29" t="s">
        <v>123</v>
      </c>
      <c r="D324" s="29" t="s">
        <v>489</v>
      </c>
      <c r="E324" s="29" t="s">
        <v>228</v>
      </c>
      <c r="F324" s="29" t="s">
        <v>490</v>
      </c>
      <c r="G324" s="30">
        <v>2940</v>
      </c>
      <c r="H324" s="30">
        <v>777</v>
      </c>
      <c r="I324" s="10">
        <f t="shared" si="5"/>
        <v>0.26428571428571429</v>
      </c>
    </row>
    <row r="325" spans="1:9" ht="17.7" customHeight="1" x14ac:dyDescent="0.3">
      <c r="A325" s="29" t="s">
        <v>123</v>
      </c>
      <c r="B325" s="29" t="s">
        <v>123</v>
      </c>
      <c r="C325" s="29" t="s">
        <v>123</v>
      </c>
      <c r="D325" s="29" t="s">
        <v>493</v>
      </c>
      <c r="E325" s="29" t="s">
        <v>228</v>
      </c>
      <c r="F325" s="29" t="s">
        <v>494</v>
      </c>
      <c r="G325" s="30">
        <v>412</v>
      </c>
      <c r="H325" s="30">
        <v>0</v>
      </c>
      <c r="I325" s="10">
        <f t="shared" si="5"/>
        <v>0</v>
      </c>
    </row>
    <row r="326" spans="1:9" ht="33.9" customHeight="1" x14ac:dyDescent="0.3">
      <c r="A326" s="7"/>
      <c r="B326" s="7" t="s">
        <v>360</v>
      </c>
      <c r="C326" s="7"/>
      <c r="D326" s="7"/>
      <c r="E326" s="7"/>
      <c r="F326" s="7" t="s">
        <v>361</v>
      </c>
      <c r="G326" s="28">
        <v>12267387</v>
      </c>
      <c r="H326" s="28">
        <v>4487987.4400000004</v>
      </c>
      <c r="I326" s="10">
        <f t="shared" si="5"/>
        <v>0.3658470577312023</v>
      </c>
    </row>
    <row r="327" spans="1:9" ht="33.9" customHeight="1" x14ac:dyDescent="0.3">
      <c r="A327" s="29" t="s">
        <v>123</v>
      </c>
      <c r="B327" s="29" t="s">
        <v>123</v>
      </c>
      <c r="C327" s="29" t="s">
        <v>123</v>
      </c>
      <c r="D327" s="29" t="s">
        <v>457</v>
      </c>
      <c r="E327" s="29" t="s">
        <v>228</v>
      </c>
      <c r="F327" s="29" t="s">
        <v>458</v>
      </c>
      <c r="G327" s="30">
        <v>40000</v>
      </c>
      <c r="H327" s="30">
        <v>39600</v>
      </c>
      <c r="I327" s="10">
        <f t="shared" si="5"/>
        <v>0.99</v>
      </c>
    </row>
    <row r="328" spans="1:9" ht="33.9" customHeight="1" x14ac:dyDescent="0.3">
      <c r="A328" s="29" t="s">
        <v>123</v>
      </c>
      <c r="B328" s="29" t="s">
        <v>123</v>
      </c>
      <c r="C328" s="29" t="s">
        <v>123</v>
      </c>
      <c r="D328" s="29" t="s">
        <v>459</v>
      </c>
      <c r="E328" s="29" t="s">
        <v>228</v>
      </c>
      <c r="F328" s="29" t="s">
        <v>460</v>
      </c>
      <c r="G328" s="30">
        <v>5915</v>
      </c>
      <c r="H328" s="30">
        <v>58.8</v>
      </c>
      <c r="I328" s="10">
        <f t="shared" si="5"/>
        <v>9.9408284023668626E-3</v>
      </c>
    </row>
    <row r="329" spans="1:9" ht="17.7" customHeight="1" x14ac:dyDescent="0.3">
      <c r="A329" s="29" t="s">
        <v>123</v>
      </c>
      <c r="B329" s="29" t="s">
        <v>123</v>
      </c>
      <c r="C329" s="29" t="s">
        <v>123</v>
      </c>
      <c r="D329" s="29" t="s">
        <v>555</v>
      </c>
      <c r="E329" s="29" t="s">
        <v>228</v>
      </c>
      <c r="F329" s="29" t="s">
        <v>556</v>
      </c>
      <c r="G329" s="30">
        <v>1790</v>
      </c>
      <c r="H329" s="30">
        <v>0</v>
      </c>
      <c r="I329" s="10">
        <f t="shared" si="5"/>
        <v>0</v>
      </c>
    </row>
    <row r="330" spans="1:9" ht="33.9" customHeight="1" x14ac:dyDescent="0.3">
      <c r="A330" s="29" t="s">
        <v>123</v>
      </c>
      <c r="B330" s="29" t="s">
        <v>123</v>
      </c>
      <c r="C330" s="29" t="s">
        <v>123</v>
      </c>
      <c r="D330" s="29" t="s">
        <v>461</v>
      </c>
      <c r="E330" s="29" t="s">
        <v>228</v>
      </c>
      <c r="F330" s="29" t="s">
        <v>462</v>
      </c>
      <c r="G330" s="30">
        <v>2031810</v>
      </c>
      <c r="H330" s="30">
        <v>992397.72</v>
      </c>
      <c r="I330" s="10">
        <f t="shared" si="5"/>
        <v>0.48843037488741564</v>
      </c>
    </row>
    <row r="331" spans="1:9" ht="33.9" customHeight="1" x14ac:dyDescent="0.3">
      <c r="A331" s="29" t="s">
        <v>123</v>
      </c>
      <c r="B331" s="29" t="s">
        <v>123</v>
      </c>
      <c r="C331" s="29" t="s">
        <v>123</v>
      </c>
      <c r="D331" s="29" t="s">
        <v>461</v>
      </c>
      <c r="E331" s="29" t="s">
        <v>121</v>
      </c>
      <c r="F331" s="29" t="s">
        <v>462</v>
      </c>
      <c r="G331" s="30">
        <v>20274</v>
      </c>
      <c r="H331" s="30">
        <v>8308.75</v>
      </c>
      <c r="I331" s="10">
        <f t="shared" si="5"/>
        <v>0.409822925914965</v>
      </c>
    </row>
    <row r="332" spans="1:9" ht="33.9" customHeight="1" x14ac:dyDescent="0.3">
      <c r="A332" s="29" t="s">
        <v>123</v>
      </c>
      <c r="B332" s="29" t="s">
        <v>123</v>
      </c>
      <c r="C332" s="29" t="s">
        <v>123</v>
      </c>
      <c r="D332" s="29" t="s">
        <v>461</v>
      </c>
      <c r="E332" s="29" t="s">
        <v>146</v>
      </c>
      <c r="F332" s="29" t="s">
        <v>462</v>
      </c>
      <c r="G332" s="30">
        <v>3578</v>
      </c>
      <c r="H332" s="30">
        <v>1466.25</v>
      </c>
      <c r="I332" s="10">
        <f t="shared" si="5"/>
        <v>0.40979597540525431</v>
      </c>
    </row>
    <row r="333" spans="1:9" ht="33.9" customHeight="1" x14ac:dyDescent="0.3">
      <c r="A333" s="29" t="s">
        <v>123</v>
      </c>
      <c r="B333" s="29" t="s">
        <v>123</v>
      </c>
      <c r="C333" s="29" t="s">
        <v>123</v>
      </c>
      <c r="D333" s="29" t="s">
        <v>463</v>
      </c>
      <c r="E333" s="29" t="s">
        <v>228</v>
      </c>
      <c r="F333" s="29" t="s">
        <v>464</v>
      </c>
      <c r="G333" s="30">
        <v>143418</v>
      </c>
      <c r="H333" s="30">
        <v>132865.92000000001</v>
      </c>
      <c r="I333" s="10">
        <f t="shared" si="5"/>
        <v>0.9264242982052463</v>
      </c>
    </row>
    <row r="334" spans="1:9" ht="33.9" customHeight="1" x14ac:dyDescent="0.3">
      <c r="A334" s="29" t="s">
        <v>123</v>
      </c>
      <c r="B334" s="29" t="s">
        <v>123</v>
      </c>
      <c r="C334" s="29" t="s">
        <v>123</v>
      </c>
      <c r="D334" s="29" t="s">
        <v>465</v>
      </c>
      <c r="E334" s="29" t="s">
        <v>228</v>
      </c>
      <c r="F334" s="29" t="s">
        <v>466</v>
      </c>
      <c r="G334" s="30">
        <v>360818</v>
      </c>
      <c r="H334" s="30">
        <v>184062.57</v>
      </c>
      <c r="I334" s="10">
        <f t="shared" si="5"/>
        <v>0.5101257974934732</v>
      </c>
    </row>
    <row r="335" spans="1:9" ht="17.7" customHeight="1" x14ac:dyDescent="0.3">
      <c r="A335" s="29" t="s">
        <v>123</v>
      </c>
      <c r="B335" s="29" t="s">
        <v>123</v>
      </c>
      <c r="C335" s="29" t="s">
        <v>123</v>
      </c>
      <c r="D335" s="29" t="s">
        <v>465</v>
      </c>
      <c r="E335" s="29" t="s">
        <v>25</v>
      </c>
      <c r="F335" s="29" t="s">
        <v>466</v>
      </c>
      <c r="G335" s="30">
        <v>6614</v>
      </c>
      <c r="H335" s="30">
        <v>0</v>
      </c>
      <c r="I335" s="10">
        <f t="shared" si="5"/>
        <v>0</v>
      </c>
    </row>
    <row r="336" spans="1:9" ht="33.9" customHeight="1" x14ac:dyDescent="0.3">
      <c r="A336" s="29" t="s">
        <v>123</v>
      </c>
      <c r="B336" s="29" t="s">
        <v>123</v>
      </c>
      <c r="C336" s="29" t="s">
        <v>123</v>
      </c>
      <c r="D336" s="29" t="s">
        <v>465</v>
      </c>
      <c r="E336" s="29" t="s">
        <v>121</v>
      </c>
      <c r="F336" s="29" t="s">
        <v>466</v>
      </c>
      <c r="G336" s="30">
        <v>3468</v>
      </c>
      <c r="H336" s="30">
        <v>1426.73</v>
      </c>
      <c r="I336" s="10">
        <f t="shared" si="5"/>
        <v>0.4113985005767013</v>
      </c>
    </row>
    <row r="337" spans="1:9" ht="33.9" customHeight="1" x14ac:dyDescent="0.3">
      <c r="A337" s="29" t="s">
        <v>123</v>
      </c>
      <c r="B337" s="29" t="s">
        <v>123</v>
      </c>
      <c r="C337" s="29" t="s">
        <v>123</v>
      </c>
      <c r="D337" s="29" t="s">
        <v>465</v>
      </c>
      <c r="E337" s="29" t="s">
        <v>146</v>
      </c>
      <c r="F337" s="29" t="s">
        <v>466</v>
      </c>
      <c r="G337" s="30">
        <v>612</v>
      </c>
      <c r="H337" s="30">
        <v>251.78</v>
      </c>
      <c r="I337" s="10">
        <f t="shared" si="5"/>
        <v>0.41140522875816993</v>
      </c>
    </row>
    <row r="338" spans="1:9" ht="33.9" customHeight="1" x14ac:dyDescent="0.3">
      <c r="A338" s="29" t="s">
        <v>123</v>
      </c>
      <c r="B338" s="29" t="s">
        <v>123</v>
      </c>
      <c r="C338" s="29" t="s">
        <v>123</v>
      </c>
      <c r="D338" s="29" t="s">
        <v>467</v>
      </c>
      <c r="E338" s="29" t="s">
        <v>228</v>
      </c>
      <c r="F338" s="29" t="s">
        <v>468</v>
      </c>
      <c r="G338" s="30">
        <v>52137</v>
      </c>
      <c r="H338" s="30">
        <v>18097.650000000001</v>
      </c>
      <c r="I338" s="10">
        <f t="shared" si="5"/>
        <v>0.34711721042637667</v>
      </c>
    </row>
    <row r="339" spans="1:9" ht="33.9" customHeight="1" x14ac:dyDescent="0.3">
      <c r="A339" s="29" t="s">
        <v>123</v>
      </c>
      <c r="B339" s="29" t="s">
        <v>123</v>
      </c>
      <c r="C339" s="29" t="s">
        <v>123</v>
      </c>
      <c r="D339" s="29" t="s">
        <v>467</v>
      </c>
      <c r="E339" s="29" t="s">
        <v>25</v>
      </c>
      <c r="F339" s="29" t="s">
        <v>468</v>
      </c>
      <c r="G339" s="30">
        <v>1078</v>
      </c>
      <c r="H339" s="30">
        <v>0</v>
      </c>
      <c r="I339" s="10">
        <f t="shared" si="5"/>
        <v>0</v>
      </c>
    </row>
    <row r="340" spans="1:9" ht="33.9" customHeight="1" x14ac:dyDescent="0.3">
      <c r="A340" s="29" t="s">
        <v>123</v>
      </c>
      <c r="B340" s="29" t="s">
        <v>123</v>
      </c>
      <c r="C340" s="29" t="s">
        <v>123</v>
      </c>
      <c r="D340" s="29" t="s">
        <v>467</v>
      </c>
      <c r="E340" s="29" t="s">
        <v>121</v>
      </c>
      <c r="F340" s="29" t="s">
        <v>468</v>
      </c>
      <c r="G340" s="30">
        <v>498</v>
      </c>
      <c r="H340" s="30">
        <v>203.56</v>
      </c>
      <c r="I340" s="10">
        <f t="shared" si="5"/>
        <v>0.40875502008032127</v>
      </c>
    </row>
    <row r="341" spans="1:9" ht="33.9" customHeight="1" x14ac:dyDescent="0.3">
      <c r="A341" s="29" t="s">
        <v>123</v>
      </c>
      <c r="B341" s="29" t="s">
        <v>123</v>
      </c>
      <c r="C341" s="29" t="s">
        <v>123</v>
      </c>
      <c r="D341" s="29" t="s">
        <v>467</v>
      </c>
      <c r="E341" s="29" t="s">
        <v>146</v>
      </c>
      <c r="F341" s="29" t="s">
        <v>468</v>
      </c>
      <c r="G341" s="30">
        <v>88</v>
      </c>
      <c r="H341" s="30">
        <v>35.92</v>
      </c>
      <c r="I341" s="10">
        <f t="shared" si="5"/>
        <v>0.4081818181818182</v>
      </c>
    </row>
    <row r="342" spans="1:9" ht="17.7" customHeight="1" x14ac:dyDescent="0.3">
      <c r="A342" s="29" t="s">
        <v>123</v>
      </c>
      <c r="B342" s="29" t="s">
        <v>123</v>
      </c>
      <c r="C342" s="29" t="s">
        <v>123</v>
      </c>
      <c r="D342" s="29" t="s">
        <v>452</v>
      </c>
      <c r="E342" s="29" t="s">
        <v>228</v>
      </c>
      <c r="F342" s="29" t="s">
        <v>453</v>
      </c>
      <c r="G342" s="30">
        <v>2852</v>
      </c>
      <c r="H342" s="30">
        <v>2852</v>
      </c>
      <c r="I342" s="10">
        <f t="shared" si="5"/>
        <v>1</v>
      </c>
    </row>
    <row r="343" spans="1:9" ht="17.7" customHeight="1" x14ac:dyDescent="0.3">
      <c r="A343" s="29" t="s">
        <v>123</v>
      </c>
      <c r="B343" s="29" t="s">
        <v>123</v>
      </c>
      <c r="C343" s="29" t="s">
        <v>123</v>
      </c>
      <c r="D343" s="29" t="s">
        <v>452</v>
      </c>
      <c r="E343" s="29" t="s">
        <v>25</v>
      </c>
      <c r="F343" s="29" t="s">
        <v>453</v>
      </c>
      <c r="G343" s="30">
        <v>37397</v>
      </c>
      <c r="H343" s="30">
        <v>0</v>
      </c>
      <c r="I343" s="10">
        <f t="shared" si="5"/>
        <v>0</v>
      </c>
    </row>
    <row r="344" spans="1:9" ht="17.7" customHeight="1" x14ac:dyDescent="0.3">
      <c r="A344" s="29" t="s">
        <v>123</v>
      </c>
      <c r="B344" s="29" t="s">
        <v>123</v>
      </c>
      <c r="C344" s="29" t="s">
        <v>123</v>
      </c>
      <c r="D344" s="29" t="s">
        <v>452</v>
      </c>
      <c r="E344" s="29" t="s">
        <v>121</v>
      </c>
      <c r="F344" s="29" t="s">
        <v>453</v>
      </c>
      <c r="G344" s="30">
        <v>17000</v>
      </c>
      <c r="H344" s="30">
        <v>0</v>
      </c>
      <c r="I344" s="10">
        <f t="shared" si="5"/>
        <v>0</v>
      </c>
    </row>
    <row r="345" spans="1:9" ht="17.7" customHeight="1" x14ac:dyDescent="0.3">
      <c r="A345" s="29" t="s">
        <v>123</v>
      </c>
      <c r="B345" s="29" t="s">
        <v>123</v>
      </c>
      <c r="C345" s="29" t="s">
        <v>123</v>
      </c>
      <c r="D345" s="29" t="s">
        <v>452</v>
      </c>
      <c r="E345" s="29" t="s">
        <v>146</v>
      </c>
      <c r="F345" s="29" t="s">
        <v>453</v>
      </c>
      <c r="G345" s="30">
        <v>3000</v>
      </c>
      <c r="H345" s="30">
        <v>0</v>
      </c>
      <c r="I345" s="10">
        <f t="shared" si="5"/>
        <v>0</v>
      </c>
    </row>
    <row r="346" spans="1:9" ht="17.7" customHeight="1" x14ac:dyDescent="0.3">
      <c r="A346" s="29" t="s">
        <v>123</v>
      </c>
      <c r="B346" s="29" t="s">
        <v>123</v>
      </c>
      <c r="C346" s="29" t="s">
        <v>123</v>
      </c>
      <c r="D346" s="29" t="s">
        <v>519</v>
      </c>
      <c r="E346" s="29" t="s">
        <v>228</v>
      </c>
      <c r="F346" s="29" t="s">
        <v>520</v>
      </c>
      <c r="G346" s="30">
        <v>695</v>
      </c>
      <c r="H346" s="30">
        <v>0</v>
      </c>
      <c r="I346" s="10">
        <f t="shared" si="5"/>
        <v>0</v>
      </c>
    </row>
    <row r="347" spans="1:9" ht="33.9" customHeight="1" x14ac:dyDescent="0.3">
      <c r="A347" s="29" t="s">
        <v>123</v>
      </c>
      <c r="B347" s="29" t="s">
        <v>123</v>
      </c>
      <c r="C347" s="29" t="s">
        <v>123</v>
      </c>
      <c r="D347" s="29" t="s">
        <v>469</v>
      </c>
      <c r="E347" s="29" t="s">
        <v>228</v>
      </c>
      <c r="F347" s="29" t="s">
        <v>470</v>
      </c>
      <c r="G347" s="30">
        <v>17711</v>
      </c>
      <c r="H347" s="30">
        <v>11983.94</v>
      </c>
      <c r="I347" s="10">
        <f t="shared" si="5"/>
        <v>0.67663824741685963</v>
      </c>
    </row>
    <row r="348" spans="1:9" ht="17.7" customHeight="1" x14ac:dyDescent="0.3">
      <c r="A348" s="29" t="s">
        <v>123</v>
      </c>
      <c r="B348" s="29" t="s">
        <v>123</v>
      </c>
      <c r="C348" s="29" t="s">
        <v>123</v>
      </c>
      <c r="D348" s="29" t="s">
        <v>469</v>
      </c>
      <c r="E348" s="29" t="s">
        <v>25</v>
      </c>
      <c r="F348" s="29" t="s">
        <v>470</v>
      </c>
      <c r="G348" s="30">
        <v>30000</v>
      </c>
      <c r="H348" s="30">
        <v>0</v>
      </c>
      <c r="I348" s="10">
        <f t="shared" si="5"/>
        <v>0</v>
      </c>
    </row>
    <row r="349" spans="1:9" ht="33.9" customHeight="1" x14ac:dyDescent="0.3">
      <c r="A349" s="29" t="s">
        <v>123</v>
      </c>
      <c r="B349" s="29" t="s">
        <v>123</v>
      </c>
      <c r="C349" s="29" t="s">
        <v>123</v>
      </c>
      <c r="D349" s="29" t="s">
        <v>557</v>
      </c>
      <c r="E349" s="29" t="s">
        <v>228</v>
      </c>
      <c r="F349" s="29" t="s">
        <v>558</v>
      </c>
      <c r="G349" s="30">
        <v>5695</v>
      </c>
      <c r="H349" s="30">
        <v>695</v>
      </c>
      <c r="I349" s="10">
        <f t="shared" si="5"/>
        <v>0.12203687445127305</v>
      </c>
    </row>
    <row r="350" spans="1:9" ht="17.7" customHeight="1" x14ac:dyDescent="0.3">
      <c r="A350" s="29" t="s">
        <v>123</v>
      </c>
      <c r="B350" s="29" t="s">
        <v>123</v>
      </c>
      <c r="C350" s="29" t="s">
        <v>123</v>
      </c>
      <c r="D350" s="29" t="s">
        <v>473</v>
      </c>
      <c r="E350" s="29" t="s">
        <v>228</v>
      </c>
      <c r="F350" s="29" t="s">
        <v>474</v>
      </c>
      <c r="G350" s="30">
        <v>63000</v>
      </c>
      <c r="H350" s="30">
        <v>48787.199999999997</v>
      </c>
      <c r="I350" s="10">
        <f t="shared" si="5"/>
        <v>0.77439999999999998</v>
      </c>
    </row>
    <row r="351" spans="1:9" ht="33.9" customHeight="1" x14ac:dyDescent="0.3">
      <c r="A351" s="29" t="s">
        <v>123</v>
      </c>
      <c r="B351" s="29" t="s">
        <v>123</v>
      </c>
      <c r="C351" s="29" t="s">
        <v>123</v>
      </c>
      <c r="D351" s="29" t="s">
        <v>475</v>
      </c>
      <c r="E351" s="29" t="s">
        <v>228</v>
      </c>
      <c r="F351" s="29" t="s">
        <v>476</v>
      </c>
      <c r="G351" s="30">
        <v>13881</v>
      </c>
      <c r="H351" s="30">
        <v>461.5</v>
      </c>
      <c r="I351" s="10">
        <f t="shared" si="5"/>
        <v>3.3246884230242781E-2</v>
      </c>
    </row>
    <row r="352" spans="1:9" ht="33.9" customHeight="1" x14ac:dyDescent="0.3">
      <c r="A352" s="29" t="s">
        <v>123</v>
      </c>
      <c r="B352" s="29" t="s">
        <v>123</v>
      </c>
      <c r="C352" s="29" t="s">
        <v>123</v>
      </c>
      <c r="D352" s="29" t="s">
        <v>477</v>
      </c>
      <c r="E352" s="29" t="s">
        <v>228</v>
      </c>
      <c r="F352" s="29" t="s">
        <v>478</v>
      </c>
      <c r="G352" s="30">
        <v>1356</v>
      </c>
      <c r="H352" s="30">
        <v>260</v>
      </c>
      <c r="I352" s="10">
        <f t="shared" si="5"/>
        <v>0.19174041297935104</v>
      </c>
    </row>
    <row r="353" spans="1:9" ht="33.9" customHeight="1" x14ac:dyDescent="0.3">
      <c r="A353" s="29" t="s">
        <v>123</v>
      </c>
      <c r="B353" s="29" t="s">
        <v>123</v>
      </c>
      <c r="C353" s="29" t="s">
        <v>123</v>
      </c>
      <c r="D353" s="29" t="s">
        <v>440</v>
      </c>
      <c r="E353" s="29" t="s">
        <v>228</v>
      </c>
      <c r="F353" s="29" t="s">
        <v>441</v>
      </c>
      <c r="G353" s="30">
        <v>47084</v>
      </c>
      <c r="H353" s="30">
        <v>44864.57</v>
      </c>
      <c r="I353" s="10">
        <f t="shared" si="5"/>
        <v>0.95286233115283325</v>
      </c>
    </row>
    <row r="354" spans="1:9" ht="17.7" customHeight="1" x14ac:dyDescent="0.3">
      <c r="A354" s="29" t="s">
        <v>123</v>
      </c>
      <c r="B354" s="29" t="s">
        <v>123</v>
      </c>
      <c r="C354" s="29" t="s">
        <v>123</v>
      </c>
      <c r="D354" s="29" t="s">
        <v>440</v>
      </c>
      <c r="E354" s="29" t="s">
        <v>25</v>
      </c>
      <c r="F354" s="29" t="s">
        <v>441</v>
      </c>
      <c r="G354" s="30">
        <v>189791</v>
      </c>
      <c r="H354" s="30">
        <v>0</v>
      </c>
      <c r="I354" s="10">
        <f t="shared" si="5"/>
        <v>0</v>
      </c>
    </row>
    <row r="355" spans="1:9" ht="33.9" customHeight="1" x14ac:dyDescent="0.3">
      <c r="A355" s="29" t="s">
        <v>123</v>
      </c>
      <c r="B355" s="29" t="s">
        <v>123</v>
      </c>
      <c r="C355" s="29" t="s">
        <v>123</v>
      </c>
      <c r="D355" s="29" t="s">
        <v>440</v>
      </c>
      <c r="E355" s="29" t="s">
        <v>121</v>
      </c>
      <c r="F355" s="29" t="s">
        <v>441</v>
      </c>
      <c r="G355" s="30">
        <v>496504</v>
      </c>
      <c r="H355" s="30">
        <v>3132.85</v>
      </c>
      <c r="I355" s="10">
        <f t="shared" si="5"/>
        <v>6.3098182491983946E-3</v>
      </c>
    </row>
    <row r="356" spans="1:9" ht="33.9" customHeight="1" x14ac:dyDescent="0.3">
      <c r="A356" s="29" t="s">
        <v>123</v>
      </c>
      <c r="B356" s="29" t="s">
        <v>123</v>
      </c>
      <c r="C356" s="29" t="s">
        <v>123</v>
      </c>
      <c r="D356" s="29" t="s">
        <v>440</v>
      </c>
      <c r="E356" s="29" t="s">
        <v>146</v>
      </c>
      <c r="F356" s="29" t="s">
        <v>441</v>
      </c>
      <c r="G356" s="30">
        <v>92618</v>
      </c>
      <c r="H356" s="30">
        <v>552.86</v>
      </c>
      <c r="I356" s="10">
        <f t="shared" si="5"/>
        <v>5.9692500377896305E-3</v>
      </c>
    </row>
    <row r="357" spans="1:9" ht="33.9" customHeight="1" x14ac:dyDescent="0.3">
      <c r="A357" s="29" t="s">
        <v>123</v>
      </c>
      <c r="B357" s="29" t="s">
        <v>123</v>
      </c>
      <c r="C357" s="29" t="s">
        <v>123</v>
      </c>
      <c r="D357" s="29" t="s">
        <v>479</v>
      </c>
      <c r="E357" s="29" t="s">
        <v>228</v>
      </c>
      <c r="F357" s="29" t="s">
        <v>480</v>
      </c>
      <c r="G357" s="30">
        <v>7018</v>
      </c>
      <c r="H357" s="30">
        <v>2301.52</v>
      </c>
      <c r="I357" s="10">
        <f t="shared" si="5"/>
        <v>0.32794528355656882</v>
      </c>
    </row>
    <row r="358" spans="1:9" ht="33.9" customHeight="1" x14ac:dyDescent="0.3">
      <c r="A358" s="29" t="s">
        <v>123</v>
      </c>
      <c r="B358" s="29" t="s">
        <v>123</v>
      </c>
      <c r="C358" s="29" t="s">
        <v>123</v>
      </c>
      <c r="D358" s="29" t="s">
        <v>481</v>
      </c>
      <c r="E358" s="29" t="s">
        <v>228</v>
      </c>
      <c r="F358" s="29" t="s">
        <v>482</v>
      </c>
      <c r="G358" s="30">
        <v>677</v>
      </c>
      <c r="H358" s="30">
        <v>176.15</v>
      </c>
      <c r="I358" s="10">
        <f t="shared" si="5"/>
        <v>0.26019202363367799</v>
      </c>
    </row>
    <row r="359" spans="1:9" ht="17.7" customHeight="1" x14ac:dyDescent="0.3">
      <c r="A359" s="29" t="s">
        <v>123</v>
      </c>
      <c r="B359" s="29" t="s">
        <v>123</v>
      </c>
      <c r="C359" s="29" t="s">
        <v>123</v>
      </c>
      <c r="D359" s="29" t="s">
        <v>483</v>
      </c>
      <c r="E359" s="29" t="s">
        <v>228</v>
      </c>
      <c r="F359" s="29" t="s">
        <v>484</v>
      </c>
      <c r="G359" s="30">
        <v>1470</v>
      </c>
      <c r="H359" s="30">
        <v>0</v>
      </c>
      <c r="I359" s="10">
        <f t="shared" si="5"/>
        <v>0</v>
      </c>
    </row>
    <row r="360" spans="1:9" ht="33.9" customHeight="1" x14ac:dyDescent="0.3">
      <c r="A360" s="29" t="s">
        <v>123</v>
      </c>
      <c r="B360" s="29" t="s">
        <v>123</v>
      </c>
      <c r="C360" s="29" t="s">
        <v>123</v>
      </c>
      <c r="D360" s="29" t="s">
        <v>485</v>
      </c>
      <c r="E360" s="29" t="s">
        <v>228</v>
      </c>
      <c r="F360" s="29" t="s">
        <v>486</v>
      </c>
      <c r="G360" s="30">
        <v>85047</v>
      </c>
      <c r="H360" s="30">
        <v>83448</v>
      </c>
      <c r="I360" s="10">
        <f t="shared" si="5"/>
        <v>0.98119863134502094</v>
      </c>
    </row>
    <row r="361" spans="1:9" ht="17.7" customHeight="1" x14ac:dyDescent="0.3">
      <c r="A361" s="29" t="s">
        <v>123</v>
      </c>
      <c r="B361" s="29" t="s">
        <v>123</v>
      </c>
      <c r="C361" s="29" t="s">
        <v>123</v>
      </c>
      <c r="D361" s="29" t="s">
        <v>501</v>
      </c>
      <c r="E361" s="29" t="s">
        <v>228</v>
      </c>
      <c r="F361" s="29" t="s">
        <v>502</v>
      </c>
      <c r="G361" s="30">
        <v>1500</v>
      </c>
      <c r="H361" s="30">
        <v>0</v>
      </c>
      <c r="I361" s="10">
        <f t="shared" si="5"/>
        <v>0</v>
      </c>
    </row>
    <row r="362" spans="1:9" ht="33.9" customHeight="1" x14ac:dyDescent="0.3">
      <c r="A362" s="29" t="s">
        <v>123</v>
      </c>
      <c r="B362" s="29" t="s">
        <v>123</v>
      </c>
      <c r="C362" s="29" t="s">
        <v>123</v>
      </c>
      <c r="D362" s="29" t="s">
        <v>489</v>
      </c>
      <c r="E362" s="29" t="s">
        <v>228</v>
      </c>
      <c r="F362" s="29" t="s">
        <v>490</v>
      </c>
      <c r="G362" s="30">
        <v>6119</v>
      </c>
      <c r="H362" s="30">
        <v>777</v>
      </c>
      <c r="I362" s="10">
        <f t="shared" si="5"/>
        <v>0.12698153293021736</v>
      </c>
    </row>
    <row r="363" spans="1:9" ht="33.9" customHeight="1" x14ac:dyDescent="0.3">
      <c r="A363" s="29" t="s">
        <v>123</v>
      </c>
      <c r="B363" s="29" t="s">
        <v>123</v>
      </c>
      <c r="C363" s="29" t="s">
        <v>123</v>
      </c>
      <c r="D363" s="29" t="s">
        <v>493</v>
      </c>
      <c r="E363" s="29" t="s">
        <v>228</v>
      </c>
      <c r="F363" s="29" t="s">
        <v>494</v>
      </c>
      <c r="G363" s="30">
        <v>2412</v>
      </c>
      <c r="H363" s="30">
        <v>1820</v>
      </c>
      <c r="I363" s="10">
        <f t="shared" si="5"/>
        <v>0.75456053067993367</v>
      </c>
    </row>
    <row r="364" spans="1:9" ht="33.9" customHeight="1" x14ac:dyDescent="0.3">
      <c r="A364" s="29" t="s">
        <v>123</v>
      </c>
      <c r="B364" s="29" t="s">
        <v>123</v>
      </c>
      <c r="C364" s="29" t="s">
        <v>123</v>
      </c>
      <c r="D364" s="29" t="s">
        <v>442</v>
      </c>
      <c r="E364" s="29" t="s">
        <v>228</v>
      </c>
      <c r="F364" s="29" t="s">
        <v>443</v>
      </c>
      <c r="G364" s="30">
        <v>2862344</v>
      </c>
      <c r="H364" s="30">
        <v>1283984.49</v>
      </c>
      <c r="I364" s="10">
        <f t="shared" si="5"/>
        <v>0.44857798014494416</v>
      </c>
    </row>
    <row r="365" spans="1:9" ht="33.9" customHeight="1" x14ac:dyDescent="0.3">
      <c r="A365" s="29" t="s">
        <v>123</v>
      </c>
      <c r="B365" s="29" t="s">
        <v>123</v>
      </c>
      <c r="C365" s="29" t="s">
        <v>123</v>
      </c>
      <c r="D365" s="29" t="s">
        <v>442</v>
      </c>
      <c r="E365" s="29" t="s">
        <v>121</v>
      </c>
      <c r="F365" s="29" t="s">
        <v>443</v>
      </c>
      <c r="G365" s="30">
        <v>3489951</v>
      </c>
      <c r="H365" s="30">
        <v>930109.48</v>
      </c>
      <c r="I365" s="10">
        <f t="shared" si="5"/>
        <v>0.26651075616820979</v>
      </c>
    </row>
    <row r="366" spans="1:9" ht="33.9" customHeight="1" x14ac:dyDescent="0.3">
      <c r="A366" s="29" t="s">
        <v>123</v>
      </c>
      <c r="B366" s="29" t="s">
        <v>123</v>
      </c>
      <c r="C366" s="29" t="s">
        <v>123</v>
      </c>
      <c r="D366" s="29" t="s">
        <v>442</v>
      </c>
      <c r="E366" s="29" t="s">
        <v>146</v>
      </c>
      <c r="F366" s="29" t="s">
        <v>443</v>
      </c>
      <c r="G366" s="30">
        <v>2120167</v>
      </c>
      <c r="H366" s="30">
        <v>693005.23</v>
      </c>
      <c r="I366" s="10">
        <f t="shared" si="5"/>
        <v>0.32686351122340834</v>
      </c>
    </row>
    <row r="367" spans="1:9" ht="33.9" customHeight="1" x14ac:dyDescent="0.3">
      <c r="A367" s="7"/>
      <c r="B367" s="7" t="s">
        <v>362</v>
      </c>
      <c r="C367" s="7"/>
      <c r="D367" s="7"/>
      <c r="E367" s="7"/>
      <c r="F367" s="7" t="s">
        <v>363</v>
      </c>
      <c r="G367" s="28">
        <v>5880902</v>
      </c>
      <c r="H367" s="28">
        <v>3666730.88</v>
      </c>
      <c r="I367" s="10">
        <f t="shared" si="5"/>
        <v>0.62349804162694766</v>
      </c>
    </row>
    <row r="368" spans="1:9" ht="33.9" customHeight="1" x14ac:dyDescent="0.3">
      <c r="A368" s="29" t="s">
        <v>123</v>
      </c>
      <c r="B368" s="29" t="s">
        <v>123</v>
      </c>
      <c r="C368" s="29" t="s">
        <v>123</v>
      </c>
      <c r="D368" s="29" t="s">
        <v>459</v>
      </c>
      <c r="E368" s="29" t="s">
        <v>228</v>
      </c>
      <c r="F368" s="29" t="s">
        <v>460</v>
      </c>
      <c r="G368" s="30">
        <v>6361</v>
      </c>
      <c r="H368" s="30">
        <v>1000</v>
      </c>
      <c r="I368" s="10">
        <f t="shared" si="5"/>
        <v>0.15720798616569723</v>
      </c>
    </row>
    <row r="369" spans="1:9" ht="33.9" customHeight="1" x14ac:dyDescent="0.3">
      <c r="A369" s="29" t="s">
        <v>123</v>
      </c>
      <c r="B369" s="29" t="s">
        <v>123</v>
      </c>
      <c r="C369" s="29" t="s">
        <v>123</v>
      </c>
      <c r="D369" s="29" t="s">
        <v>555</v>
      </c>
      <c r="E369" s="29" t="s">
        <v>228</v>
      </c>
      <c r="F369" s="29" t="s">
        <v>556</v>
      </c>
      <c r="G369" s="30">
        <v>34400</v>
      </c>
      <c r="H369" s="30">
        <v>9000</v>
      </c>
      <c r="I369" s="10">
        <f t="shared" si="5"/>
        <v>0.26162790697674421</v>
      </c>
    </row>
    <row r="370" spans="1:9" ht="33.9" customHeight="1" x14ac:dyDescent="0.3">
      <c r="A370" s="29" t="s">
        <v>123</v>
      </c>
      <c r="B370" s="29" t="s">
        <v>123</v>
      </c>
      <c r="C370" s="29" t="s">
        <v>123</v>
      </c>
      <c r="D370" s="29" t="s">
        <v>461</v>
      </c>
      <c r="E370" s="29" t="s">
        <v>228</v>
      </c>
      <c r="F370" s="29" t="s">
        <v>462</v>
      </c>
      <c r="G370" s="30">
        <v>3562426</v>
      </c>
      <c r="H370" s="30">
        <v>2404785.64</v>
      </c>
      <c r="I370" s="10">
        <f t="shared" si="5"/>
        <v>0.67504156998629594</v>
      </c>
    </row>
    <row r="371" spans="1:9" ht="33.9" customHeight="1" x14ac:dyDescent="0.3">
      <c r="A371" s="29" t="s">
        <v>123</v>
      </c>
      <c r="B371" s="29" t="s">
        <v>123</v>
      </c>
      <c r="C371" s="29" t="s">
        <v>123</v>
      </c>
      <c r="D371" s="29" t="s">
        <v>463</v>
      </c>
      <c r="E371" s="29" t="s">
        <v>228</v>
      </c>
      <c r="F371" s="29" t="s">
        <v>464</v>
      </c>
      <c r="G371" s="30">
        <v>302601</v>
      </c>
      <c r="H371" s="30">
        <v>292708.73</v>
      </c>
      <c r="I371" s="10">
        <f t="shared" si="5"/>
        <v>0.96730919593788511</v>
      </c>
    </row>
    <row r="372" spans="1:9" ht="33.9" customHeight="1" x14ac:dyDescent="0.3">
      <c r="A372" s="29" t="s">
        <v>123</v>
      </c>
      <c r="B372" s="29" t="s">
        <v>123</v>
      </c>
      <c r="C372" s="29" t="s">
        <v>123</v>
      </c>
      <c r="D372" s="29" t="s">
        <v>465</v>
      </c>
      <c r="E372" s="29" t="s">
        <v>228</v>
      </c>
      <c r="F372" s="29" t="s">
        <v>466</v>
      </c>
      <c r="G372" s="30">
        <v>592236</v>
      </c>
      <c r="H372" s="30">
        <v>424996.52</v>
      </c>
      <c r="I372" s="10">
        <f t="shared" si="5"/>
        <v>0.7176134513943766</v>
      </c>
    </row>
    <row r="373" spans="1:9" ht="33.9" customHeight="1" x14ac:dyDescent="0.3">
      <c r="A373" s="29" t="s">
        <v>123</v>
      </c>
      <c r="B373" s="29" t="s">
        <v>123</v>
      </c>
      <c r="C373" s="29" t="s">
        <v>123</v>
      </c>
      <c r="D373" s="29" t="s">
        <v>467</v>
      </c>
      <c r="E373" s="29" t="s">
        <v>228</v>
      </c>
      <c r="F373" s="29" t="s">
        <v>468</v>
      </c>
      <c r="G373" s="30">
        <v>85351</v>
      </c>
      <c r="H373" s="30">
        <v>50022.5</v>
      </c>
      <c r="I373" s="10">
        <f t="shared" si="5"/>
        <v>0.58607983503415306</v>
      </c>
    </row>
    <row r="374" spans="1:9" ht="33.9" customHeight="1" x14ac:dyDescent="0.3">
      <c r="A374" s="29" t="s">
        <v>123</v>
      </c>
      <c r="B374" s="29" t="s">
        <v>123</v>
      </c>
      <c r="C374" s="29" t="s">
        <v>123</v>
      </c>
      <c r="D374" s="29" t="s">
        <v>452</v>
      </c>
      <c r="E374" s="29" t="s">
        <v>228</v>
      </c>
      <c r="F374" s="29" t="s">
        <v>453</v>
      </c>
      <c r="G374" s="30">
        <v>12600</v>
      </c>
      <c r="H374" s="30">
        <v>2312</v>
      </c>
      <c r="I374" s="10">
        <f t="shared" si="5"/>
        <v>0.18349206349206348</v>
      </c>
    </row>
    <row r="375" spans="1:9" ht="33.9" customHeight="1" x14ac:dyDescent="0.3">
      <c r="A375" s="29" t="s">
        <v>123</v>
      </c>
      <c r="B375" s="29" t="s">
        <v>123</v>
      </c>
      <c r="C375" s="29" t="s">
        <v>123</v>
      </c>
      <c r="D375" s="29" t="s">
        <v>519</v>
      </c>
      <c r="E375" s="29" t="s">
        <v>228</v>
      </c>
      <c r="F375" s="29" t="s">
        <v>520</v>
      </c>
      <c r="G375" s="30">
        <v>3000</v>
      </c>
      <c r="H375" s="30">
        <v>200</v>
      </c>
      <c r="I375" s="10">
        <f t="shared" si="5"/>
        <v>6.6666666666666666E-2</v>
      </c>
    </row>
    <row r="376" spans="1:9" ht="33.9" customHeight="1" x14ac:dyDescent="0.3">
      <c r="A376" s="29" t="s">
        <v>123</v>
      </c>
      <c r="B376" s="29" t="s">
        <v>123</v>
      </c>
      <c r="C376" s="29" t="s">
        <v>123</v>
      </c>
      <c r="D376" s="29" t="s">
        <v>469</v>
      </c>
      <c r="E376" s="29" t="s">
        <v>228</v>
      </c>
      <c r="F376" s="29" t="s">
        <v>470</v>
      </c>
      <c r="G376" s="30">
        <v>88917</v>
      </c>
      <c r="H376" s="30">
        <v>46338.52</v>
      </c>
      <c r="I376" s="10">
        <f t="shared" si="5"/>
        <v>0.52114353835599492</v>
      </c>
    </row>
    <row r="377" spans="1:9" ht="33.9" customHeight="1" x14ac:dyDescent="0.3">
      <c r="A377" s="29" t="s">
        <v>123</v>
      </c>
      <c r="B377" s="29" t="s">
        <v>123</v>
      </c>
      <c r="C377" s="29" t="s">
        <v>123</v>
      </c>
      <c r="D377" s="29" t="s">
        <v>557</v>
      </c>
      <c r="E377" s="29" t="s">
        <v>228</v>
      </c>
      <c r="F377" s="29" t="s">
        <v>558</v>
      </c>
      <c r="G377" s="30">
        <v>57291</v>
      </c>
      <c r="H377" s="30">
        <v>2825.92</v>
      </c>
      <c r="I377" s="10">
        <f t="shared" si="5"/>
        <v>4.9325723062959279E-2</v>
      </c>
    </row>
    <row r="378" spans="1:9" ht="33.9" customHeight="1" x14ac:dyDescent="0.3">
      <c r="A378" s="29" t="s">
        <v>123</v>
      </c>
      <c r="B378" s="29" t="s">
        <v>123</v>
      </c>
      <c r="C378" s="29" t="s">
        <v>123</v>
      </c>
      <c r="D378" s="29" t="s">
        <v>473</v>
      </c>
      <c r="E378" s="29" t="s">
        <v>228</v>
      </c>
      <c r="F378" s="29" t="s">
        <v>474</v>
      </c>
      <c r="G378" s="30">
        <v>376889</v>
      </c>
      <c r="H378" s="30">
        <v>215247.72</v>
      </c>
      <c r="I378" s="10">
        <f t="shared" si="5"/>
        <v>0.57111701323201258</v>
      </c>
    </row>
    <row r="379" spans="1:9" ht="33.9" customHeight="1" x14ac:dyDescent="0.3">
      <c r="A379" s="29" t="s">
        <v>123</v>
      </c>
      <c r="B379" s="29" t="s">
        <v>123</v>
      </c>
      <c r="C379" s="29" t="s">
        <v>123</v>
      </c>
      <c r="D379" s="29" t="s">
        <v>475</v>
      </c>
      <c r="E379" s="29" t="s">
        <v>228</v>
      </c>
      <c r="F379" s="29" t="s">
        <v>476</v>
      </c>
      <c r="G379" s="30">
        <v>29607</v>
      </c>
      <c r="H379" s="30">
        <v>8217.4500000000007</v>
      </c>
      <c r="I379" s="10">
        <f t="shared" si="5"/>
        <v>0.2775509170128686</v>
      </c>
    </row>
    <row r="380" spans="1:9" ht="33.9" customHeight="1" x14ac:dyDescent="0.3">
      <c r="A380" s="29" t="s">
        <v>123</v>
      </c>
      <c r="B380" s="29" t="s">
        <v>123</v>
      </c>
      <c r="C380" s="29" t="s">
        <v>123</v>
      </c>
      <c r="D380" s="29" t="s">
        <v>477</v>
      </c>
      <c r="E380" s="29" t="s">
        <v>228</v>
      </c>
      <c r="F380" s="29" t="s">
        <v>478</v>
      </c>
      <c r="G380" s="30">
        <v>8188</v>
      </c>
      <c r="H380" s="30">
        <v>850</v>
      </c>
      <c r="I380" s="10">
        <f t="shared" si="5"/>
        <v>0.10381045432340009</v>
      </c>
    </row>
    <row r="381" spans="1:9" ht="33.9" customHeight="1" x14ac:dyDescent="0.3">
      <c r="A381" s="29" t="s">
        <v>123</v>
      </c>
      <c r="B381" s="29" t="s">
        <v>123</v>
      </c>
      <c r="C381" s="29" t="s">
        <v>123</v>
      </c>
      <c r="D381" s="29" t="s">
        <v>440</v>
      </c>
      <c r="E381" s="29" t="s">
        <v>228</v>
      </c>
      <c r="F381" s="29" t="s">
        <v>441</v>
      </c>
      <c r="G381" s="30">
        <v>129336</v>
      </c>
      <c r="H381" s="30">
        <v>41579.339999999997</v>
      </c>
      <c r="I381" s="10">
        <f t="shared" si="5"/>
        <v>0.32148311375023192</v>
      </c>
    </row>
    <row r="382" spans="1:9" ht="33.9" customHeight="1" x14ac:dyDescent="0.3">
      <c r="A382" s="29" t="s">
        <v>123</v>
      </c>
      <c r="B382" s="29" t="s">
        <v>123</v>
      </c>
      <c r="C382" s="29" t="s">
        <v>123</v>
      </c>
      <c r="D382" s="29" t="s">
        <v>479</v>
      </c>
      <c r="E382" s="29" t="s">
        <v>228</v>
      </c>
      <c r="F382" s="29" t="s">
        <v>480</v>
      </c>
      <c r="G382" s="30">
        <v>14139</v>
      </c>
      <c r="H382" s="30">
        <v>3194.75</v>
      </c>
      <c r="I382" s="10">
        <f t="shared" si="5"/>
        <v>0.22595303769714972</v>
      </c>
    </row>
    <row r="383" spans="1:9" ht="33.9" customHeight="1" x14ac:dyDescent="0.3">
      <c r="A383" s="29" t="s">
        <v>123</v>
      </c>
      <c r="B383" s="29" t="s">
        <v>123</v>
      </c>
      <c r="C383" s="29" t="s">
        <v>123</v>
      </c>
      <c r="D383" s="29" t="s">
        <v>481</v>
      </c>
      <c r="E383" s="29" t="s">
        <v>228</v>
      </c>
      <c r="F383" s="29" t="s">
        <v>482</v>
      </c>
      <c r="G383" s="30">
        <v>7484</v>
      </c>
      <c r="H383" s="30">
        <v>913.11</v>
      </c>
      <c r="I383" s="10">
        <f t="shared" si="5"/>
        <v>0.12200828433992518</v>
      </c>
    </row>
    <row r="384" spans="1:9" ht="17.7" customHeight="1" x14ac:dyDescent="0.3">
      <c r="A384" s="29" t="s">
        <v>123</v>
      </c>
      <c r="B384" s="29" t="s">
        <v>123</v>
      </c>
      <c r="C384" s="29" t="s">
        <v>123</v>
      </c>
      <c r="D384" s="29" t="s">
        <v>513</v>
      </c>
      <c r="E384" s="29" t="s">
        <v>228</v>
      </c>
      <c r="F384" s="29" t="s">
        <v>514</v>
      </c>
      <c r="G384" s="30">
        <v>1500</v>
      </c>
      <c r="H384" s="30">
        <v>0</v>
      </c>
      <c r="I384" s="10">
        <f t="shared" si="5"/>
        <v>0</v>
      </c>
    </row>
    <row r="385" spans="1:9" ht="33.9" customHeight="1" x14ac:dyDescent="0.3">
      <c r="A385" s="29" t="s">
        <v>123</v>
      </c>
      <c r="B385" s="29" t="s">
        <v>123</v>
      </c>
      <c r="C385" s="29" t="s">
        <v>123</v>
      </c>
      <c r="D385" s="29" t="s">
        <v>483</v>
      </c>
      <c r="E385" s="29" t="s">
        <v>228</v>
      </c>
      <c r="F385" s="29" t="s">
        <v>484</v>
      </c>
      <c r="G385" s="30">
        <v>12616</v>
      </c>
      <c r="H385" s="30">
        <v>348</v>
      </c>
      <c r="I385" s="10">
        <f t="shared" si="5"/>
        <v>2.7584020291693087E-2</v>
      </c>
    </row>
    <row r="386" spans="1:9" ht="33.9" customHeight="1" x14ac:dyDescent="0.3">
      <c r="A386" s="29" t="s">
        <v>123</v>
      </c>
      <c r="B386" s="29" t="s">
        <v>123</v>
      </c>
      <c r="C386" s="29" t="s">
        <v>123</v>
      </c>
      <c r="D386" s="29" t="s">
        <v>485</v>
      </c>
      <c r="E386" s="29" t="s">
        <v>228</v>
      </c>
      <c r="F386" s="29" t="s">
        <v>486</v>
      </c>
      <c r="G386" s="30">
        <v>190958</v>
      </c>
      <c r="H386" s="30">
        <v>156847.75</v>
      </c>
      <c r="I386" s="10">
        <f t="shared" ref="I386:I449" si="6">IF($G386=0,0,$H386/$G386)</f>
        <v>0.8213730244346924</v>
      </c>
    </row>
    <row r="387" spans="1:9" ht="33.9" customHeight="1" x14ac:dyDescent="0.3">
      <c r="A387" s="29" t="s">
        <v>123</v>
      </c>
      <c r="B387" s="29" t="s">
        <v>123</v>
      </c>
      <c r="C387" s="29" t="s">
        <v>123</v>
      </c>
      <c r="D387" s="29" t="s">
        <v>501</v>
      </c>
      <c r="E387" s="29" t="s">
        <v>228</v>
      </c>
      <c r="F387" s="29" t="s">
        <v>502</v>
      </c>
      <c r="G387" s="30">
        <v>1730</v>
      </c>
      <c r="H387" s="30">
        <v>726</v>
      </c>
      <c r="I387" s="10">
        <f t="shared" si="6"/>
        <v>0.41965317919075146</v>
      </c>
    </row>
    <row r="388" spans="1:9" ht="33.9" customHeight="1" x14ac:dyDescent="0.3">
      <c r="A388" s="29" t="s">
        <v>123</v>
      </c>
      <c r="B388" s="29" t="s">
        <v>123</v>
      </c>
      <c r="C388" s="29" t="s">
        <v>123</v>
      </c>
      <c r="D388" s="29" t="s">
        <v>489</v>
      </c>
      <c r="E388" s="29" t="s">
        <v>228</v>
      </c>
      <c r="F388" s="29" t="s">
        <v>490</v>
      </c>
      <c r="G388" s="30">
        <v>9914</v>
      </c>
      <c r="H388" s="30">
        <v>3831.52</v>
      </c>
      <c r="I388" s="10">
        <f t="shared" si="6"/>
        <v>0.3864756909421021</v>
      </c>
    </row>
    <row r="389" spans="1:9" ht="33.9" customHeight="1" x14ac:dyDescent="0.3">
      <c r="A389" s="29" t="s">
        <v>123</v>
      </c>
      <c r="B389" s="29" t="s">
        <v>123</v>
      </c>
      <c r="C389" s="29" t="s">
        <v>123</v>
      </c>
      <c r="D389" s="29" t="s">
        <v>493</v>
      </c>
      <c r="E389" s="29" t="s">
        <v>228</v>
      </c>
      <c r="F389" s="29" t="s">
        <v>494</v>
      </c>
      <c r="G389" s="30">
        <v>3358</v>
      </c>
      <c r="H389" s="30">
        <v>785.41</v>
      </c>
      <c r="I389" s="10">
        <f t="shared" si="6"/>
        <v>0.23389219773674805</v>
      </c>
    </row>
    <row r="390" spans="1:9" ht="17.7" customHeight="1" x14ac:dyDescent="0.3">
      <c r="A390" s="29" t="s">
        <v>123</v>
      </c>
      <c r="B390" s="29" t="s">
        <v>123</v>
      </c>
      <c r="C390" s="29" t="s">
        <v>123</v>
      </c>
      <c r="D390" s="29" t="s">
        <v>442</v>
      </c>
      <c r="E390" s="29" t="s">
        <v>228</v>
      </c>
      <c r="F390" s="29" t="s">
        <v>443</v>
      </c>
      <c r="G390" s="30">
        <v>350000</v>
      </c>
      <c r="H390" s="30">
        <v>0</v>
      </c>
      <c r="I390" s="10">
        <f t="shared" si="6"/>
        <v>0</v>
      </c>
    </row>
    <row r="391" spans="1:9" ht="33.9" customHeight="1" x14ac:dyDescent="0.3">
      <c r="A391" s="7"/>
      <c r="B391" s="7" t="s">
        <v>364</v>
      </c>
      <c r="C391" s="7"/>
      <c r="D391" s="7"/>
      <c r="E391" s="7"/>
      <c r="F391" s="7" t="s">
        <v>365</v>
      </c>
      <c r="G391" s="28">
        <v>612192</v>
      </c>
      <c r="H391" s="28">
        <v>268797.98</v>
      </c>
      <c r="I391" s="10">
        <f t="shared" si="6"/>
        <v>0.43907463671527885</v>
      </c>
    </row>
    <row r="392" spans="1:9" ht="17.7" customHeight="1" x14ac:dyDescent="0.3">
      <c r="A392" s="29" t="s">
        <v>123</v>
      </c>
      <c r="B392" s="29" t="s">
        <v>123</v>
      </c>
      <c r="C392" s="29" t="s">
        <v>123</v>
      </c>
      <c r="D392" s="29" t="s">
        <v>459</v>
      </c>
      <c r="E392" s="29" t="s">
        <v>228</v>
      </c>
      <c r="F392" s="29" t="s">
        <v>460</v>
      </c>
      <c r="G392" s="30">
        <v>1030</v>
      </c>
      <c r="H392" s="30">
        <v>1030</v>
      </c>
      <c r="I392" s="10">
        <f t="shared" si="6"/>
        <v>1</v>
      </c>
    </row>
    <row r="393" spans="1:9" ht="33.9" customHeight="1" x14ac:dyDescent="0.3">
      <c r="A393" s="29" t="s">
        <v>123</v>
      </c>
      <c r="B393" s="29" t="s">
        <v>123</v>
      </c>
      <c r="C393" s="29" t="s">
        <v>123</v>
      </c>
      <c r="D393" s="29" t="s">
        <v>555</v>
      </c>
      <c r="E393" s="29" t="s">
        <v>228</v>
      </c>
      <c r="F393" s="29" t="s">
        <v>556</v>
      </c>
      <c r="G393" s="30">
        <v>1030</v>
      </c>
      <c r="H393" s="30">
        <v>580</v>
      </c>
      <c r="I393" s="10">
        <f t="shared" si="6"/>
        <v>0.56310679611650483</v>
      </c>
    </row>
    <row r="394" spans="1:9" ht="33.9" customHeight="1" x14ac:dyDescent="0.3">
      <c r="A394" s="29" t="s">
        <v>123</v>
      </c>
      <c r="B394" s="29" t="s">
        <v>123</v>
      </c>
      <c r="C394" s="29" t="s">
        <v>123</v>
      </c>
      <c r="D394" s="29" t="s">
        <v>461</v>
      </c>
      <c r="E394" s="29" t="s">
        <v>228</v>
      </c>
      <c r="F394" s="29" t="s">
        <v>462</v>
      </c>
      <c r="G394" s="30">
        <v>416100</v>
      </c>
      <c r="H394" s="30">
        <v>165703.16</v>
      </c>
      <c r="I394" s="10">
        <f t="shared" si="6"/>
        <v>0.39822917567892335</v>
      </c>
    </row>
    <row r="395" spans="1:9" ht="33.9" customHeight="1" x14ac:dyDescent="0.3">
      <c r="A395" s="29" t="s">
        <v>123</v>
      </c>
      <c r="B395" s="29" t="s">
        <v>123</v>
      </c>
      <c r="C395" s="29" t="s">
        <v>123</v>
      </c>
      <c r="D395" s="29" t="s">
        <v>463</v>
      </c>
      <c r="E395" s="29" t="s">
        <v>228</v>
      </c>
      <c r="F395" s="29" t="s">
        <v>464</v>
      </c>
      <c r="G395" s="30">
        <v>34550</v>
      </c>
      <c r="H395" s="30">
        <v>28864.52</v>
      </c>
      <c r="I395" s="10">
        <f t="shared" si="6"/>
        <v>0.83544196816208394</v>
      </c>
    </row>
    <row r="396" spans="1:9" ht="33.9" customHeight="1" x14ac:dyDescent="0.3">
      <c r="A396" s="29" t="s">
        <v>123</v>
      </c>
      <c r="B396" s="29" t="s">
        <v>123</v>
      </c>
      <c r="C396" s="29" t="s">
        <v>123</v>
      </c>
      <c r="D396" s="29" t="s">
        <v>465</v>
      </c>
      <c r="E396" s="29" t="s">
        <v>228</v>
      </c>
      <c r="F396" s="29" t="s">
        <v>466</v>
      </c>
      <c r="G396" s="30">
        <v>77450</v>
      </c>
      <c r="H396" s="30">
        <v>21692.560000000001</v>
      </c>
      <c r="I396" s="10">
        <f t="shared" si="6"/>
        <v>0.28008469980632666</v>
      </c>
    </row>
    <row r="397" spans="1:9" ht="33.9" customHeight="1" x14ac:dyDescent="0.3">
      <c r="A397" s="29" t="s">
        <v>123</v>
      </c>
      <c r="B397" s="29" t="s">
        <v>123</v>
      </c>
      <c r="C397" s="29" t="s">
        <v>123</v>
      </c>
      <c r="D397" s="29" t="s">
        <v>467</v>
      </c>
      <c r="E397" s="29" t="s">
        <v>228</v>
      </c>
      <c r="F397" s="29" t="s">
        <v>468</v>
      </c>
      <c r="G397" s="30">
        <v>11000</v>
      </c>
      <c r="H397" s="30">
        <v>3059.36</v>
      </c>
      <c r="I397" s="10">
        <f t="shared" si="6"/>
        <v>0.27812363636363635</v>
      </c>
    </row>
    <row r="398" spans="1:9" ht="17.7" customHeight="1" x14ac:dyDescent="0.3">
      <c r="A398" s="29" t="s">
        <v>123</v>
      </c>
      <c r="B398" s="29" t="s">
        <v>123</v>
      </c>
      <c r="C398" s="29" t="s">
        <v>123</v>
      </c>
      <c r="D398" s="29" t="s">
        <v>452</v>
      </c>
      <c r="E398" s="29" t="s">
        <v>25</v>
      </c>
      <c r="F398" s="29" t="s">
        <v>453</v>
      </c>
      <c r="G398" s="30">
        <v>3523</v>
      </c>
      <c r="H398" s="30">
        <v>3523</v>
      </c>
      <c r="I398" s="10">
        <f t="shared" si="6"/>
        <v>1</v>
      </c>
    </row>
    <row r="399" spans="1:9" ht="33.9" customHeight="1" x14ac:dyDescent="0.3">
      <c r="A399" s="29" t="s">
        <v>123</v>
      </c>
      <c r="B399" s="29" t="s">
        <v>123</v>
      </c>
      <c r="C399" s="29" t="s">
        <v>123</v>
      </c>
      <c r="D399" s="29" t="s">
        <v>469</v>
      </c>
      <c r="E399" s="29" t="s">
        <v>228</v>
      </c>
      <c r="F399" s="29" t="s">
        <v>470</v>
      </c>
      <c r="G399" s="30">
        <v>5200</v>
      </c>
      <c r="H399" s="30">
        <v>740.03</v>
      </c>
      <c r="I399" s="10">
        <f t="shared" si="6"/>
        <v>0.14231346153846153</v>
      </c>
    </row>
    <row r="400" spans="1:9" ht="17.7" customHeight="1" x14ac:dyDescent="0.3">
      <c r="A400" s="29" t="s">
        <v>123</v>
      </c>
      <c r="B400" s="29" t="s">
        <v>123</v>
      </c>
      <c r="C400" s="29" t="s">
        <v>123</v>
      </c>
      <c r="D400" s="29" t="s">
        <v>469</v>
      </c>
      <c r="E400" s="29" t="s">
        <v>25</v>
      </c>
      <c r="F400" s="29" t="s">
        <v>470</v>
      </c>
      <c r="G400" s="30">
        <v>12749</v>
      </c>
      <c r="H400" s="30">
        <v>12749</v>
      </c>
      <c r="I400" s="10">
        <f t="shared" si="6"/>
        <v>1</v>
      </c>
    </row>
    <row r="401" spans="1:9" ht="17.7" customHeight="1" x14ac:dyDescent="0.3">
      <c r="A401" s="29" t="s">
        <v>123</v>
      </c>
      <c r="B401" s="29" t="s">
        <v>123</v>
      </c>
      <c r="C401" s="29" t="s">
        <v>123</v>
      </c>
      <c r="D401" s="29" t="s">
        <v>473</v>
      </c>
      <c r="E401" s="29" t="s">
        <v>228</v>
      </c>
      <c r="F401" s="29" t="s">
        <v>474</v>
      </c>
      <c r="G401" s="30">
        <v>9000</v>
      </c>
      <c r="H401" s="30">
        <v>9000</v>
      </c>
      <c r="I401" s="10">
        <f t="shared" si="6"/>
        <v>1</v>
      </c>
    </row>
    <row r="402" spans="1:9" ht="17.7" customHeight="1" x14ac:dyDescent="0.3">
      <c r="A402" s="29" t="s">
        <v>123</v>
      </c>
      <c r="B402" s="29" t="s">
        <v>123</v>
      </c>
      <c r="C402" s="29" t="s">
        <v>123</v>
      </c>
      <c r="D402" s="29" t="s">
        <v>475</v>
      </c>
      <c r="E402" s="29" t="s">
        <v>228</v>
      </c>
      <c r="F402" s="29" t="s">
        <v>476</v>
      </c>
      <c r="G402" s="30">
        <v>5000</v>
      </c>
      <c r="H402" s="30">
        <v>5000</v>
      </c>
      <c r="I402" s="10">
        <f t="shared" si="6"/>
        <v>1</v>
      </c>
    </row>
    <row r="403" spans="1:9" ht="17.7" customHeight="1" x14ac:dyDescent="0.3">
      <c r="A403" s="29" t="s">
        <v>123</v>
      </c>
      <c r="B403" s="29" t="s">
        <v>123</v>
      </c>
      <c r="C403" s="29" t="s">
        <v>123</v>
      </c>
      <c r="D403" s="29" t="s">
        <v>477</v>
      </c>
      <c r="E403" s="29" t="s">
        <v>228</v>
      </c>
      <c r="F403" s="29" t="s">
        <v>478</v>
      </c>
      <c r="G403" s="30">
        <v>800</v>
      </c>
      <c r="H403" s="30">
        <v>0</v>
      </c>
      <c r="I403" s="10">
        <f t="shared" si="6"/>
        <v>0</v>
      </c>
    </row>
    <row r="404" spans="1:9" ht="33.9" customHeight="1" x14ac:dyDescent="0.3">
      <c r="A404" s="29" t="s">
        <v>123</v>
      </c>
      <c r="B404" s="29" t="s">
        <v>123</v>
      </c>
      <c r="C404" s="29" t="s">
        <v>123</v>
      </c>
      <c r="D404" s="29" t="s">
        <v>440</v>
      </c>
      <c r="E404" s="29" t="s">
        <v>228</v>
      </c>
      <c r="F404" s="29" t="s">
        <v>441</v>
      </c>
      <c r="G404" s="30">
        <v>5600</v>
      </c>
      <c r="H404" s="30">
        <v>1063.22</v>
      </c>
      <c r="I404" s="10">
        <f t="shared" si="6"/>
        <v>0.1898607142857143</v>
      </c>
    </row>
    <row r="405" spans="1:9" ht="17.7" customHeight="1" x14ac:dyDescent="0.3">
      <c r="A405" s="29" t="s">
        <v>123</v>
      </c>
      <c r="B405" s="29" t="s">
        <v>123</v>
      </c>
      <c r="C405" s="29" t="s">
        <v>123</v>
      </c>
      <c r="D405" s="29" t="s">
        <v>440</v>
      </c>
      <c r="E405" s="29" t="s">
        <v>25</v>
      </c>
      <c r="F405" s="29" t="s">
        <v>441</v>
      </c>
      <c r="G405" s="30">
        <v>730</v>
      </c>
      <c r="H405" s="30">
        <v>730</v>
      </c>
      <c r="I405" s="10">
        <f t="shared" si="6"/>
        <v>1</v>
      </c>
    </row>
    <row r="406" spans="1:9" ht="33.9" customHeight="1" x14ac:dyDescent="0.3">
      <c r="A406" s="29" t="s">
        <v>123</v>
      </c>
      <c r="B406" s="29" t="s">
        <v>123</v>
      </c>
      <c r="C406" s="29" t="s">
        <v>123</v>
      </c>
      <c r="D406" s="29" t="s">
        <v>479</v>
      </c>
      <c r="E406" s="29" t="s">
        <v>228</v>
      </c>
      <c r="F406" s="29" t="s">
        <v>480</v>
      </c>
      <c r="G406" s="30">
        <v>930</v>
      </c>
      <c r="H406" s="30">
        <v>293.13</v>
      </c>
      <c r="I406" s="10">
        <f t="shared" si="6"/>
        <v>0.31519354838709679</v>
      </c>
    </row>
    <row r="407" spans="1:9" ht="17.7" customHeight="1" x14ac:dyDescent="0.3">
      <c r="A407" s="29" t="s">
        <v>123</v>
      </c>
      <c r="B407" s="29" t="s">
        <v>123</v>
      </c>
      <c r="C407" s="29" t="s">
        <v>123</v>
      </c>
      <c r="D407" s="29" t="s">
        <v>481</v>
      </c>
      <c r="E407" s="29" t="s">
        <v>228</v>
      </c>
      <c r="F407" s="29" t="s">
        <v>482</v>
      </c>
      <c r="G407" s="30">
        <v>1600</v>
      </c>
      <c r="H407" s="30">
        <v>0</v>
      </c>
      <c r="I407" s="10">
        <f t="shared" si="6"/>
        <v>0</v>
      </c>
    </row>
    <row r="408" spans="1:9" ht="17.7" customHeight="1" x14ac:dyDescent="0.3">
      <c r="A408" s="29" t="s">
        <v>123</v>
      </c>
      <c r="B408" s="29" t="s">
        <v>123</v>
      </c>
      <c r="C408" s="29" t="s">
        <v>123</v>
      </c>
      <c r="D408" s="29" t="s">
        <v>483</v>
      </c>
      <c r="E408" s="29" t="s">
        <v>228</v>
      </c>
      <c r="F408" s="29" t="s">
        <v>484</v>
      </c>
      <c r="G408" s="30">
        <v>400</v>
      </c>
      <c r="H408" s="30">
        <v>0</v>
      </c>
      <c r="I408" s="10">
        <f t="shared" si="6"/>
        <v>0</v>
      </c>
    </row>
    <row r="409" spans="1:9" ht="33.9" customHeight="1" x14ac:dyDescent="0.3">
      <c r="A409" s="29" t="s">
        <v>123</v>
      </c>
      <c r="B409" s="29" t="s">
        <v>123</v>
      </c>
      <c r="C409" s="29" t="s">
        <v>123</v>
      </c>
      <c r="D409" s="29" t="s">
        <v>485</v>
      </c>
      <c r="E409" s="29" t="s">
        <v>228</v>
      </c>
      <c r="F409" s="29" t="s">
        <v>486</v>
      </c>
      <c r="G409" s="30">
        <v>16750</v>
      </c>
      <c r="H409" s="30">
        <v>12600</v>
      </c>
      <c r="I409" s="10">
        <f t="shared" si="6"/>
        <v>0.75223880597014925</v>
      </c>
    </row>
    <row r="410" spans="1:9" ht="17.7" customHeight="1" x14ac:dyDescent="0.3">
      <c r="A410" s="29" t="s">
        <v>123</v>
      </c>
      <c r="B410" s="29" t="s">
        <v>123</v>
      </c>
      <c r="C410" s="29" t="s">
        <v>123</v>
      </c>
      <c r="D410" s="29" t="s">
        <v>489</v>
      </c>
      <c r="E410" s="29" t="s">
        <v>228</v>
      </c>
      <c r="F410" s="29" t="s">
        <v>490</v>
      </c>
      <c r="G410" s="30">
        <v>1000</v>
      </c>
      <c r="H410" s="30">
        <v>1000</v>
      </c>
      <c r="I410" s="10">
        <f t="shared" si="6"/>
        <v>1</v>
      </c>
    </row>
    <row r="411" spans="1:9" ht="17.7" customHeight="1" x14ac:dyDescent="0.3">
      <c r="A411" s="29" t="s">
        <v>123</v>
      </c>
      <c r="B411" s="29" t="s">
        <v>123</v>
      </c>
      <c r="C411" s="29" t="s">
        <v>123</v>
      </c>
      <c r="D411" s="29" t="s">
        <v>493</v>
      </c>
      <c r="E411" s="29" t="s">
        <v>25</v>
      </c>
      <c r="F411" s="29" t="s">
        <v>494</v>
      </c>
      <c r="G411" s="30">
        <v>1170</v>
      </c>
      <c r="H411" s="30">
        <v>1170</v>
      </c>
      <c r="I411" s="10">
        <f t="shared" si="6"/>
        <v>1</v>
      </c>
    </row>
    <row r="412" spans="1:9" ht="17.7" customHeight="1" x14ac:dyDescent="0.3">
      <c r="A412" s="29" t="s">
        <v>123</v>
      </c>
      <c r="B412" s="29" t="s">
        <v>123</v>
      </c>
      <c r="C412" s="29" t="s">
        <v>123</v>
      </c>
      <c r="D412" s="29" t="s">
        <v>559</v>
      </c>
      <c r="E412" s="29" t="s">
        <v>228</v>
      </c>
      <c r="F412" s="29" t="s">
        <v>560</v>
      </c>
      <c r="G412" s="30">
        <v>6580</v>
      </c>
      <c r="H412" s="30">
        <v>0</v>
      </c>
      <c r="I412" s="10">
        <f t="shared" si="6"/>
        <v>0</v>
      </c>
    </row>
    <row r="413" spans="1:9" ht="33.9" customHeight="1" x14ac:dyDescent="0.3">
      <c r="A413" s="7"/>
      <c r="B413" s="7" t="s">
        <v>571</v>
      </c>
      <c r="C413" s="7"/>
      <c r="D413" s="7"/>
      <c r="E413" s="7"/>
      <c r="F413" s="7" t="s">
        <v>572</v>
      </c>
      <c r="G413" s="28">
        <v>1283160</v>
      </c>
      <c r="H413" s="28">
        <v>518673.69</v>
      </c>
      <c r="I413" s="10">
        <f t="shared" si="6"/>
        <v>0.40421591227906106</v>
      </c>
    </row>
    <row r="414" spans="1:9" ht="33.9" customHeight="1" x14ac:dyDescent="0.3">
      <c r="A414" s="29" t="s">
        <v>123</v>
      </c>
      <c r="B414" s="29" t="s">
        <v>123</v>
      </c>
      <c r="C414" s="29" t="s">
        <v>123</v>
      </c>
      <c r="D414" s="29" t="s">
        <v>459</v>
      </c>
      <c r="E414" s="29" t="s">
        <v>228</v>
      </c>
      <c r="F414" s="29" t="s">
        <v>460</v>
      </c>
      <c r="G414" s="30">
        <v>1540</v>
      </c>
      <c r="H414" s="30">
        <v>1502.94</v>
      </c>
      <c r="I414" s="10">
        <f t="shared" si="6"/>
        <v>0.97593506493506499</v>
      </c>
    </row>
    <row r="415" spans="1:9" ht="17.7" customHeight="1" x14ac:dyDescent="0.3">
      <c r="A415" s="29" t="s">
        <v>123</v>
      </c>
      <c r="B415" s="29" t="s">
        <v>123</v>
      </c>
      <c r="C415" s="29" t="s">
        <v>123</v>
      </c>
      <c r="D415" s="29" t="s">
        <v>555</v>
      </c>
      <c r="E415" s="29" t="s">
        <v>228</v>
      </c>
      <c r="F415" s="29" t="s">
        <v>556</v>
      </c>
      <c r="G415" s="30">
        <v>1030</v>
      </c>
      <c r="H415" s="30">
        <v>0</v>
      </c>
      <c r="I415" s="10">
        <f t="shared" si="6"/>
        <v>0</v>
      </c>
    </row>
    <row r="416" spans="1:9" ht="33.9" customHeight="1" x14ac:dyDescent="0.3">
      <c r="A416" s="29" t="s">
        <v>123</v>
      </c>
      <c r="B416" s="29" t="s">
        <v>123</v>
      </c>
      <c r="C416" s="29" t="s">
        <v>123</v>
      </c>
      <c r="D416" s="29" t="s">
        <v>461</v>
      </c>
      <c r="E416" s="29" t="s">
        <v>228</v>
      </c>
      <c r="F416" s="29" t="s">
        <v>462</v>
      </c>
      <c r="G416" s="30">
        <v>951010</v>
      </c>
      <c r="H416" s="30">
        <v>376941.63</v>
      </c>
      <c r="I416" s="10">
        <f t="shared" si="6"/>
        <v>0.39635927067012966</v>
      </c>
    </row>
    <row r="417" spans="1:9" ht="33.9" customHeight="1" x14ac:dyDescent="0.3">
      <c r="A417" s="29" t="s">
        <v>123</v>
      </c>
      <c r="B417" s="29" t="s">
        <v>123</v>
      </c>
      <c r="C417" s="29" t="s">
        <v>123</v>
      </c>
      <c r="D417" s="29" t="s">
        <v>463</v>
      </c>
      <c r="E417" s="29" t="s">
        <v>228</v>
      </c>
      <c r="F417" s="29" t="s">
        <v>464</v>
      </c>
      <c r="G417" s="30">
        <v>60650</v>
      </c>
      <c r="H417" s="30">
        <v>54324.07</v>
      </c>
      <c r="I417" s="10">
        <f t="shared" si="6"/>
        <v>0.8956977741137675</v>
      </c>
    </row>
    <row r="418" spans="1:9" ht="33.9" customHeight="1" x14ac:dyDescent="0.3">
      <c r="A418" s="29" t="s">
        <v>123</v>
      </c>
      <c r="B418" s="29" t="s">
        <v>123</v>
      </c>
      <c r="C418" s="29" t="s">
        <v>123</v>
      </c>
      <c r="D418" s="29" t="s">
        <v>465</v>
      </c>
      <c r="E418" s="29" t="s">
        <v>228</v>
      </c>
      <c r="F418" s="29" t="s">
        <v>466</v>
      </c>
      <c r="G418" s="30">
        <v>167580</v>
      </c>
      <c r="H418" s="30">
        <v>38042.46</v>
      </c>
      <c r="I418" s="10">
        <f t="shared" si="6"/>
        <v>0.22701074113856068</v>
      </c>
    </row>
    <row r="419" spans="1:9" ht="33.9" customHeight="1" x14ac:dyDescent="0.3">
      <c r="A419" s="29" t="s">
        <v>123</v>
      </c>
      <c r="B419" s="29" t="s">
        <v>123</v>
      </c>
      <c r="C419" s="29" t="s">
        <v>123</v>
      </c>
      <c r="D419" s="29" t="s">
        <v>467</v>
      </c>
      <c r="E419" s="29" t="s">
        <v>228</v>
      </c>
      <c r="F419" s="29" t="s">
        <v>468</v>
      </c>
      <c r="G419" s="30">
        <v>23680</v>
      </c>
      <c r="H419" s="30">
        <v>3898.55</v>
      </c>
      <c r="I419" s="10">
        <f t="shared" si="6"/>
        <v>0.16463471283783784</v>
      </c>
    </row>
    <row r="420" spans="1:9" ht="33.9" customHeight="1" x14ac:dyDescent="0.3">
      <c r="A420" s="29" t="s">
        <v>123</v>
      </c>
      <c r="B420" s="29" t="s">
        <v>123</v>
      </c>
      <c r="C420" s="29" t="s">
        <v>123</v>
      </c>
      <c r="D420" s="29" t="s">
        <v>469</v>
      </c>
      <c r="E420" s="29" t="s">
        <v>228</v>
      </c>
      <c r="F420" s="29" t="s">
        <v>470</v>
      </c>
      <c r="G420" s="30">
        <v>5400</v>
      </c>
      <c r="H420" s="30">
        <v>1251.06</v>
      </c>
      <c r="I420" s="10">
        <f t="shared" si="6"/>
        <v>0.23167777777777776</v>
      </c>
    </row>
    <row r="421" spans="1:9" ht="17.7" customHeight="1" x14ac:dyDescent="0.3">
      <c r="A421" s="29" t="s">
        <v>123</v>
      </c>
      <c r="B421" s="29" t="s">
        <v>123</v>
      </c>
      <c r="C421" s="29" t="s">
        <v>123</v>
      </c>
      <c r="D421" s="29" t="s">
        <v>557</v>
      </c>
      <c r="E421" s="29" t="s">
        <v>228</v>
      </c>
      <c r="F421" s="29" t="s">
        <v>558</v>
      </c>
      <c r="G421" s="30">
        <v>800</v>
      </c>
      <c r="H421" s="30">
        <v>0</v>
      </c>
      <c r="I421" s="10">
        <f t="shared" si="6"/>
        <v>0</v>
      </c>
    </row>
    <row r="422" spans="1:9" ht="33.9" customHeight="1" x14ac:dyDescent="0.3">
      <c r="A422" s="29" t="s">
        <v>123</v>
      </c>
      <c r="B422" s="29" t="s">
        <v>123</v>
      </c>
      <c r="C422" s="29" t="s">
        <v>123</v>
      </c>
      <c r="D422" s="29" t="s">
        <v>473</v>
      </c>
      <c r="E422" s="29" t="s">
        <v>228</v>
      </c>
      <c r="F422" s="29" t="s">
        <v>474</v>
      </c>
      <c r="G422" s="30">
        <v>14000</v>
      </c>
      <c r="H422" s="30">
        <v>11732.02</v>
      </c>
      <c r="I422" s="10">
        <f t="shared" si="6"/>
        <v>0.83800142857142856</v>
      </c>
    </row>
    <row r="423" spans="1:9" ht="17.7" customHeight="1" x14ac:dyDescent="0.3">
      <c r="A423" s="29" t="s">
        <v>123</v>
      </c>
      <c r="B423" s="29" t="s">
        <v>123</v>
      </c>
      <c r="C423" s="29" t="s">
        <v>123</v>
      </c>
      <c r="D423" s="29" t="s">
        <v>475</v>
      </c>
      <c r="E423" s="29" t="s">
        <v>228</v>
      </c>
      <c r="F423" s="29" t="s">
        <v>476</v>
      </c>
      <c r="G423" s="30">
        <v>5000</v>
      </c>
      <c r="H423" s="30">
        <v>5000</v>
      </c>
      <c r="I423" s="10">
        <f t="shared" si="6"/>
        <v>1</v>
      </c>
    </row>
    <row r="424" spans="1:9" ht="17.7" customHeight="1" x14ac:dyDescent="0.3">
      <c r="A424" s="29" t="s">
        <v>123</v>
      </c>
      <c r="B424" s="29" t="s">
        <v>123</v>
      </c>
      <c r="C424" s="29" t="s">
        <v>123</v>
      </c>
      <c r="D424" s="29" t="s">
        <v>477</v>
      </c>
      <c r="E424" s="29" t="s">
        <v>228</v>
      </c>
      <c r="F424" s="29" t="s">
        <v>478</v>
      </c>
      <c r="G424" s="30">
        <v>300</v>
      </c>
      <c r="H424" s="30">
        <v>0</v>
      </c>
      <c r="I424" s="10">
        <f t="shared" si="6"/>
        <v>0</v>
      </c>
    </row>
    <row r="425" spans="1:9" ht="17.7" customHeight="1" x14ac:dyDescent="0.3">
      <c r="A425" s="29" t="s">
        <v>123</v>
      </c>
      <c r="B425" s="29" t="s">
        <v>123</v>
      </c>
      <c r="C425" s="29" t="s">
        <v>123</v>
      </c>
      <c r="D425" s="29" t="s">
        <v>440</v>
      </c>
      <c r="E425" s="29" t="s">
        <v>228</v>
      </c>
      <c r="F425" s="29" t="s">
        <v>441</v>
      </c>
      <c r="G425" s="30">
        <v>4000</v>
      </c>
      <c r="H425" s="30">
        <v>1992.96</v>
      </c>
      <c r="I425" s="10">
        <f t="shared" si="6"/>
        <v>0.49824000000000002</v>
      </c>
    </row>
    <row r="426" spans="1:9" ht="17.7" customHeight="1" x14ac:dyDescent="0.3">
      <c r="A426" s="29" t="s">
        <v>123</v>
      </c>
      <c r="B426" s="29" t="s">
        <v>123</v>
      </c>
      <c r="C426" s="29" t="s">
        <v>123</v>
      </c>
      <c r="D426" s="29" t="s">
        <v>479</v>
      </c>
      <c r="E426" s="29" t="s">
        <v>228</v>
      </c>
      <c r="F426" s="29" t="s">
        <v>480</v>
      </c>
      <c r="G426" s="30">
        <v>550</v>
      </c>
      <c r="H426" s="30">
        <v>0</v>
      </c>
      <c r="I426" s="10">
        <f t="shared" si="6"/>
        <v>0</v>
      </c>
    </row>
    <row r="427" spans="1:9" ht="17.7" customHeight="1" x14ac:dyDescent="0.3">
      <c r="A427" s="29" t="s">
        <v>123</v>
      </c>
      <c r="B427" s="29" t="s">
        <v>123</v>
      </c>
      <c r="C427" s="29" t="s">
        <v>123</v>
      </c>
      <c r="D427" s="29" t="s">
        <v>481</v>
      </c>
      <c r="E427" s="29" t="s">
        <v>228</v>
      </c>
      <c r="F427" s="29" t="s">
        <v>482</v>
      </c>
      <c r="G427" s="30">
        <v>2000</v>
      </c>
      <c r="H427" s="30">
        <v>0</v>
      </c>
      <c r="I427" s="10">
        <f t="shared" si="6"/>
        <v>0</v>
      </c>
    </row>
    <row r="428" spans="1:9" ht="33.9" customHeight="1" x14ac:dyDescent="0.3">
      <c r="A428" s="29" t="s">
        <v>123</v>
      </c>
      <c r="B428" s="29" t="s">
        <v>123</v>
      </c>
      <c r="C428" s="29" t="s">
        <v>123</v>
      </c>
      <c r="D428" s="29" t="s">
        <v>485</v>
      </c>
      <c r="E428" s="29" t="s">
        <v>228</v>
      </c>
      <c r="F428" s="29" t="s">
        <v>486</v>
      </c>
      <c r="G428" s="30">
        <v>30730</v>
      </c>
      <c r="H428" s="30">
        <v>23100</v>
      </c>
      <c r="I428" s="10">
        <f t="shared" si="6"/>
        <v>0.75170842824601369</v>
      </c>
    </row>
    <row r="429" spans="1:9" ht="17.7" customHeight="1" x14ac:dyDescent="0.3">
      <c r="A429" s="29" t="s">
        <v>123</v>
      </c>
      <c r="B429" s="29" t="s">
        <v>123</v>
      </c>
      <c r="C429" s="29" t="s">
        <v>123</v>
      </c>
      <c r="D429" s="29" t="s">
        <v>489</v>
      </c>
      <c r="E429" s="29" t="s">
        <v>228</v>
      </c>
      <c r="F429" s="29" t="s">
        <v>490</v>
      </c>
      <c r="G429" s="30">
        <v>1500</v>
      </c>
      <c r="H429" s="30">
        <v>888</v>
      </c>
      <c r="I429" s="10">
        <f t="shared" si="6"/>
        <v>0.59199999999999997</v>
      </c>
    </row>
    <row r="430" spans="1:9" ht="17.7" customHeight="1" x14ac:dyDescent="0.3">
      <c r="A430" s="29" t="s">
        <v>123</v>
      </c>
      <c r="B430" s="29" t="s">
        <v>123</v>
      </c>
      <c r="C430" s="29" t="s">
        <v>123</v>
      </c>
      <c r="D430" s="29" t="s">
        <v>559</v>
      </c>
      <c r="E430" s="29" t="s">
        <v>228</v>
      </c>
      <c r="F430" s="29" t="s">
        <v>560</v>
      </c>
      <c r="G430" s="30">
        <v>13390</v>
      </c>
      <c r="H430" s="30">
        <v>0</v>
      </c>
      <c r="I430" s="10">
        <f t="shared" si="6"/>
        <v>0</v>
      </c>
    </row>
    <row r="431" spans="1:9" ht="33.9" customHeight="1" x14ac:dyDescent="0.3">
      <c r="A431" s="7"/>
      <c r="B431" s="7" t="s">
        <v>573</v>
      </c>
      <c r="C431" s="7"/>
      <c r="D431" s="7"/>
      <c r="E431" s="7"/>
      <c r="F431" s="7" t="s">
        <v>574</v>
      </c>
      <c r="G431" s="28">
        <v>141571</v>
      </c>
      <c r="H431" s="28">
        <v>28011.33</v>
      </c>
      <c r="I431" s="10">
        <f t="shared" si="6"/>
        <v>0.19786064942678941</v>
      </c>
    </row>
    <row r="432" spans="1:9" ht="17.7" customHeight="1" x14ac:dyDescent="0.3">
      <c r="A432" s="29" t="s">
        <v>123</v>
      </c>
      <c r="B432" s="29" t="s">
        <v>123</v>
      </c>
      <c r="C432" s="29" t="s">
        <v>123</v>
      </c>
      <c r="D432" s="29" t="s">
        <v>452</v>
      </c>
      <c r="E432" s="29" t="s">
        <v>228</v>
      </c>
      <c r="F432" s="29" t="s">
        <v>453</v>
      </c>
      <c r="G432" s="30">
        <v>500</v>
      </c>
      <c r="H432" s="30">
        <v>0</v>
      </c>
      <c r="I432" s="10">
        <f t="shared" si="6"/>
        <v>0</v>
      </c>
    </row>
    <row r="433" spans="1:9" ht="33.9" customHeight="1" x14ac:dyDescent="0.3">
      <c r="A433" s="29" t="s">
        <v>123</v>
      </c>
      <c r="B433" s="29" t="s">
        <v>123</v>
      </c>
      <c r="C433" s="29" t="s">
        <v>123</v>
      </c>
      <c r="D433" s="29" t="s">
        <v>469</v>
      </c>
      <c r="E433" s="29" t="s">
        <v>228</v>
      </c>
      <c r="F433" s="29" t="s">
        <v>470</v>
      </c>
      <c r="G433" s="30">
        <v>13200</v>
      </c>
      <c r="H433" s="30">
        <v>1023.93</v>
      </c>
      <c r="I433" s="10">
        <f t="shared" si="6"/>
        <v>7.757045454545454E-2</v>
      </c>
    </row>
    <row r="434" spans="1:9" ht="17.7" customHeight="1" x14ac:dyDescent="0.3">
      <c r="A434" s="29" t="s">
        <v>123</v>
      </c>
      <c r="B434" s="29" t="s">
        <v>123</v>
      </c>
      <c r="C434" s="29" t="s">
        <v>123</v>
      </c>
      <c r="D434" s="29" t="s">
        <v>557</v>
      </c>
      <c r="E434" s="29" t="s">
        <v>228</v>
      </c>
      <c r="F434" s="29" t="s">
        <v>558</v>
      </c>
      <c r="G434" s="30">
        <v>4703</v>
      </c>
      <c r="H434" s="30">
        <v>0</v>
      </c>
      <c r="I434" s="10">
        <f t="shared" si="6"/>
        <v>0</v>
      </c>
    </row>
    <row r="435" spans="1:9" ht="33.9" customHeight="1" x14ac:dyDescent="0.3">
      <c r="A435" s="29" t="s">
        <v>123</v>
      </c>
      <c r="B435" s="29" t="s">
        <v>123</v>
      </c>
      <c r="C435" s="29" t="s">
        <v>123</v>
      </c>
      <c r="D435" s="29" t="s">
        <v>440</v>
      </c>
      <c r="E435" s="29" t="s">
        <v>228</v>
      </c>
      <c r="F435" s="29" t="s">
        <v>441</v>
      </c>
      <c r="G435" s="30">
        <v>58074</v>
      </c>
      <c r="H435" s="30">
        <v>18636.080000000002</v>
      </c>
      <c r="I435" s="10">
        <f t="shared" si="6"/>
        <v>0.32090229706925649</v>
      </c>
    </row>
    <row r="436" spans="1:9" ht="33.9" customHeight="1" x14ac:dyDescent="0.3">
      <c r="A436" s="29" t="s">
        <v>123</v>
      </c>
      <c r="B436" s="29" t="s">
        <v>123</v>
      </c>
      <c r="C436" s="29" t="s">
        <v>123</v>
      </c>
      <c r="D436" s="29" t="s">
        <v>481</v>
      </c>
      <c r="E436" s="29" t="s">
        <v>228</v>
      </c>
      <c r="F436" s="29" t="s">
        <v>482</v>
      </c>
      <c r="G436" s="30">
        <v>23000</v>
      </c>
      <c r="H436" s="30">
        <v>3069.14</v>
      </c>
      <c r="I436" s="10">
        <f t="shared" si="6"/>
        <v>0.13344086956521739</v>
      </c>
    </row>
    <row r="437" spans="1:9" ht="33.9" customHeight="1" x14ac:dyDescent="0.3">
      <c r="A437" s="29" t="s">
        <v>123</v>
      </c>
      <c r="B437" s="29" t="s">
        <v>123</v>
      </c>
      <c r="C437" s="29" t="s">
        <v>123</v>
      </c>
      <c r="D437" s="29" t="s">
        <v>493</v>
      </c>
      <c r="E437" s="29" t="s">
        <v>228</v>
      </c>
      <c r="F437" s="29" t="s">
        <v>494</v>
      </c>
      <c r="G437" s="30">
        <v>42094</v>
      </c>
      <c r="H437" s="30">
        <v>5282.18</v>
      </c>
      <c r="I437" s="10">
        <f t="shared" si="6"/>
        <v>0.12548534232907305</v>
      </c>
    </row>
    <row r="438" spans="1:9" ht="33.9" customHeight="1" x14ac:dyDescent="0.3">
      <c r="A438" s="7"/>
      <c r="B438" s="7" t="s">
        <v>366</v>
      </c>
      <c r="C438" s="7"/>
      <c r="D438" s="7"/>
      <c r="E438" s="7"/>
      <c r="F438" s="7" t="s">
        <v>367</v>
      </c>
      <c r="G438" s="28">
        <v>617157</v>
      </c>
      <c r="H438" s="28">
        <v>280136.83</v>
      </c>
      <c r="I438" s="10">
        <f t="shared" si="6"/>
        <v>0.45391501676234736</v>
      </c>
    </row>
    <row r="439" spans="1:9" ht="17.7" customHeight="1" x14ac:dyDescent="0.3">
      <c r="A439" s="29" t="s">
        <v>123</v>
      </c>
      <c r="B439" s="29" t="s">
        <v>123</v>
      </c>
      <c r="C439" s="29" t="s">
        <v>123</v>
      </c>
      <c r="D439" s="29" t="s">
        <v>459</v>
      </c>
      <c r="E439" s="29" t="s">
        <v>228</v>
      </c>
      <c r="F439" s="29" t="s">
        <v>460</v>
      </c>
      <c r="G439" s="30">
        <v>2136</v>
      </c>
      <c r="H439" s="30">
        <v>0</v>
      </c>
      <c r="I439" s="10">
        <f t="shared" si="6"/>
        <v>0</v>
      </c>
    </row>
    <row r="440" spans="1:9" ht="33.9" customHeight="1" x14ac:dyDescent="0.3">
      <c r="A440" s="29" t="s">
        <v>123</v>
      </c>
      <c r="B440" s="29" t="s">
        <v>123</v>
      </c>
      <c r="C440" s="29" t="s">
        <v>123</v>
      </c>
      <c r="D440" s="29" t="s">
        <v>461</v>
      </c>
      <c r="E440" s="29" t="s">
        <v>228</v>
      </c>
      <c r="F440" s="29" t="s">
        <v>462</v>
      </c>
      <c r="G440" s="30">
        <v>267142</v>
      </c>
      <c r="H440" s="30">
        <v>131988.22</v>
      </c>
      <c r="I440" s="10">
        <f t="shared" si="6"/>
        <v>0.49407513606995529</v>
      </c>
    </row>
    <row r="441" spans="1:9" ht="33.9" customHeight="1" x14ac:dyDescent="0.3">
      <c r="A441" s="29" t="s">
        <v>123</v>
      </c>
      <c r="B441" s="29" t="s">
        <v>123</v>
      </c>
      <c r="C441" s="29" t="s">
        <v>123</v>
      </c>
      <c r="D441" s="29" t="s">
        <v>463</v>
      </c>
      <c r="E441" s="29" t="s">
        <v>228</v>
      </c>
      <c r="F441" s="29" t="s">
        <v>464</v>
      </c>
      <c r="G441" s="30">
        <v>18964</v>
      </c>
      <c r="H441" s="30">
        <v>17815.419999999998</v>
      </c>
      <c r="I441" s="10">
        <f t="shared" si="6"/>
        <v>0.93943366378401172</v>
      </c>
    </row>
    <row r="442" spans="1:9" ht="33.9" customHeight="1" x14ac:dyDescent="0.3">
      <c r="A442" s="29" t="s">
        <v>123</v>
      </c>
      <c r="B442" s="29" t="s">
        <v>123</v>
      </c>
      <c r="C442" s="29" t="s">
        <v>123</v>
      </c>
      <c r="D442" s="29" t="s">
        <v>465</v>
      </c>
      <c r="E442" s="29" t="s">
        <v>228</v>
      </c>
      <c r="F442" s="29" t="s">
        <v>466</v>
      </c>
      <c r="G442" s="30">
        <v>45144</v>
      </c>
      <c r="H442" s="30">
        <v>19720.8</v>
      </c>
      <c r="I442" s="10">
        <f t="shared" si="6"/>
        <v>0.43684210526315786</v>
      </c>
    </row>
    <row r="443" spans="1:9" ht="33.9" customHeight="1" x14ac:dyDescent="0.3">
      <c r="A443" s="29" t="s">
        <v>123</v>
      </c>
      <c r="B443" s="29" t="s">
        <v>123</v>
      </c>
      <c r="C443" s="29" t="s">
        <v>123</v>
      </c>
      <c r="D443" s="29" t="s">
        <v>467</v>
      </c>
      <c r="E443" s="29" t="s">
        <v>228</v>
      </c>
      <c r="F443" s="29" t="s">
        <v>468</v>
      </c>
      <c r="G443" s="30">
        <v>6385</v>
      </c>
      <c r="H443" s="30">
        <v>1602.4</v>
      </c>
      <c r="I443" s="10">
        <f t="shared" si="6"/>
        <v>0.25096319498825376</v>
      </c>
    </row>
    <row r="444" spans="1:9" ht="33.9" customHeight="1" x14ac:dyDescent="0.3">
      <c r="A444" s="29" t="s">
        <v>123</v>
      </c>
      <c r="B444" s="29" t="s">
        <v>123</v>
      </c>
      <c r="C444" s="29" t="s">
        <v>123</v>
      </c>
      <c r="D444" s="29" t="s">
        <v>469</v>
      </c>
      <c r="E444" s="29" t="s">
        <v>228</v>
      </c>
      <c r="F444" s="29" t="s">
        <v>470</v>
      </c>
      <c r="G444" s="30">
        <v>21706</v>
      </c>
      <c r="H444" s="30">
        <v>3826.46</v>
      </c>
      <c r="I444" s="10">
        <f t="shared" si="6"/>
        <v>0.17628581958905373</v>
      </c>
    </row>
    <row r="445" spans="1:9" ht="33.9" customHeight="1" x14ac:dyDescent="0.3">
      <c r="A445" s="29" t="s">
        <v>123</v>
      </c>
      <c r="B445" s="29" t="s">
        <v>123</v>
      </c>
      <c r="C445" s="29" t="s">
        <v>123</v>
      </c>
      <c r="D445" s="29" t="s">
        <v>511</v>
      </c>
      <c r="E445" s="29" t="s">
        <v>228</v>
      </c>
      <c r="F445" s="29" t="s">
        <v>512</v>
      </c>
      <c r="G445" s="30">
        <v>151164</v>
      </c>
      <c r="H445" s="30">
        <v>45127.94</v>
      </c>
      <c r="I445" s="10">
        <f t="shared" si="6"/>
        <v>0.29853629170966633</v>
      </c>
    </row>
    <row r="446" spans="1:9" ht="33.9" customHeight="1" x14ac:dyDescent="0.3">
      <c r="A446" s="29" t="s">
        <v>123</v>
      </c>
      <c r="B446" s="29" t="s">
        <v>123</v>
      </c>
      <c r="C446" s="29" t="s">
        <v>123</v>
      </c>
      <c r="D446" s="29" t="s">
        <v>473</v>
      </c>
      <c r="E446" s="29" t="s">
        <v>228</v>
      </c>
      <c r="F446" s="29" t="s">
        <v>474</v>
      </c>
      <c r="G446" s="30">
        <v>63720</v>
      </c>
      <c r="H446" s="30">
        <v>40107.82</v>
      </c>
      <c r="I446" s="10">
        <f t="shared" si="6"/>
        <v>0.62943848085373511</v>
      </c>
    </row>
    <row r="447" spans="1:9" ht="33.9" customHeight="1" x14ac:dyDescent="0.3">
      <c r="A447" s="29" t="s">
        <v>123</v>
      </c>
      <c r="B447" s="29" t="s">
        <v>123</v>
      </c>
      <c r="C447" s="29" t="s">
        <v>123</v>
      </c>
      <c r="D447" s="29" t="s">
        <v>475</v>
      </c>
      <c r="E447" s="29" t="s">
        <v>228</v>
      </c>
      <c r="F447" s="29" t="s">
        <v>476</v>
      </c>
      <c r="G447" s="30">
        <v>12764</v>
      </c>
      <c r="H447" s="30">
        <v>10000</v>
      </c>
      <c r="I447" s="10">
        <f t="shared" si="6"/>
        <v>0.78345346286430584</v>
      </c>
    </row>
    <row r="448" spans="1:9" ht="17.7" customHeight="1" x14ac:dyDescent="0.3">
      <c r="A448" s="29" t="s">
        <v>123</v>
      </c>
      <c r="B448" s="29" t="s">
        <v>123</v>
      </c>
      <c r="C448" s="29" t="s">
        <v>123</v>
      </c>
      <c r="D448" s="29" t="s">
        <v>477</v>
      </c>
      <c r="E448" s="29" t="s">
        <v>228</v>
      </c>
      <c r="F448" s="29" t="s">
        <v>478</v>
      </c>
      <c r="G448" s="30">
        <v>450</v>
      </c>
      <c r="H448" s="30">
        <v>0</v>
      </c>
      <c r="I448" s="10">
        <f t="shared" si="6"/>
        <v>0</v>
      </c>
    </row>
    <row r="449" spans="1:9" ht="33.9" customHeight="1" x14ac:dyDescent="0.3">
      <c r="A449" s="29" t="s">
        <v>123</v>
      </c>
      <c r="B449" s="29" t="s">
        <v>123</v>
      </c>
      <c r="C449" s="29" t="s">
        <v>123</v>
      </c>
      <c r="D449" s="29" t="s">
        <v>440</v>
      </c>
      <c r="E449" s="29" t="s">
        <v>228</v>
      </c>
      <c r="F449" s="29" t="s">
        <v>441</v>
      </c>
      <c r="G449" s="30">
        <v>13723</v>
      </c>
      <c r="H449" s="30">
        <v>2230.25</v>
      </c>
      <c r="I449" s="10">
        <f t="shared" si="6"/>
        <v>0.16251912847045108</v>
      </c>
    </row>
    <row r="450" spans="1:9" ht="33.9" customHeight="1" x14ac:dyDescent="0.3">
      <c r="A450" s="29" t="s">
        <v>123</v>
      </c>
      <c r="B450" s="29" t="s">
        <v>123</v>
      </c>
      <c r="C450" s="29" t="s">
        <v>123</v>
      </c>
      <c r="D450" s="29" t="s">
        <v>479</v>
      </c>
      <c r="E450" s="29" t="s">
        <v>228</v>
      </c>
      <c r="F450" s="29" t="s">
        <v>480</v>
      </c>
      <c r="G450" s="30">
        <v>761</v>
      </c>
      <c r="H450" s="30">
        <v>372.52</v>
      </c>
      <c r="I450" s="10">
        <f t="shared" ref="I450:I513" si="7">IF($G450=0,0,$H450/$G450)</f>
        <v>0.48951379763469116</v>
      </c>
    </row>
    <row r="451" spans="1:9" ht="17.7" customHeight="1" x14ac:dyDescent="0.3">
      <c r="A451" s="29" t="s">
        <v>123</v>
      </c>
      <c r="B451" s="29" t="s">
        <v>123</v>
      </c>
      <c r="C451" s="29" t="s">
        <v>123</v>
      </c>
      <c r="D451" s="29" t="s">
        <v>483</v>
      </c>
      <c r="E451" s="29" t="s">
        <v>228</v>
      </c>
      <c r="F451" s="29" t="s">
        <v>484</v>
      </c>
      <c r="G451" s="30">
        <v>300</v>
      </c>
      <c r="H451" s="30">
        <v>0</v>
      </c>
      <c r="I451" s="10">
        <f t="shared" si="7"/>
        <v>0</v>
      </c>
    </row>
    <row r="452" spans="1:9" ht="33.9" customHeight="1" x14ac:dyDescent="0.3">
      <c r="A452" s="29" t="s">
        <v>123</v>
      </c>
      <c r="B452" s="29" t="s">
        <v>123</v>
      </c>
      <c r="C452" s="29" t="s">
        <v>123</v>
      </c>
      <c r="D452" s="29" t="s">
        <v>485</v>
      </c>
      <c r="E452" s="29" t="s">
        <v>228</v>
      </c>
      <c r="F452" s="29" t="s">
        <v>486</v>
      </c>
      <c r="G452" s="30">
        <v>8098</v>
      </c>
      <c r="H452" s="30">
        <v>6868</v>
      </c>
      <c r="I452" s="10">
        <f t="shared" si="7"/>
        <v>0.84811064460360586</v>
      </c>
    </row>
    <row r="453" spans="1:9" ht="33.9" customHeight="1" x14ac:dyDescent="0.3">
      <c r="A453" s="29" t="s">
        <v>123</v>
      </c>
      <c r="B453" s="29" t="s">
        <v>123</v>
      </c>
      <c r="C453" s="29" t="s">
        <v>123</v>
      </c>
      <c r="D453" s="29" t="s">
        <v>489</v>
      </c>
      <c r="E453" s="29" t="s">
        <v>228</v>
      </c>
      <c r="F453" s="29" t="s">
        <v>490</v>
      </c>
      <c r="G453" s="30">
        <v>4700</v>
      </c>
      <c r="H453" s="30">
        <v>477</v>
      </c>
      <c r="I453" s="10">
        <f t="shared" si="7"/>
        <v>0.10148936170212766</v>
      </c>
    </row>
    <row r="454" spans="1:9" ht="98.25" customHeight="1" x14ac:dyDescent="0.3">
      <c r="A454" s="7"/>
      <c r="B454" s="7" t="s">
        <v>575</v>
      </c>
      <c r="C454" s="7"/>
      <c r="D454" s="7"/>
      <c r="E454" s="7"/>
      <c r="F454" s="7" t="s">
        <v>576</v>
      </c>
      <c r="G454" s="28">
        <v>738640</v>
      </c>
      <c r="H454" s="28">
        <v>245606.9</v>
      </c>
      <c r="I454" s="10">
        <f t="shared" si="7"/>
        <v>0.33251231993934799</v>
      </c>
    </row>
    <row r="455" spans="1:9" ht="33.9" customHeight="1" x14ac:dyDescent="0.3">
      <c r="A455" s="29" t="s">
        <v>123</v>
      </c>
      <c r="B455" s="29" t="s">
        <v>123</v>
      </c>
      <c r="C455" s="29" t="s">
        <v>123</v>
      </c>
      <c r="D455" s="29" t="s">
        <v>461</v>
      </c>
      <c r="E455" s="29" t="s">
        <v>228</v>
      </c>
      <c r="F455" s="29" t="s">
        <v>462</v>
      </c>
      <c r="G455" s="30">
        <v>368232</v>
      </c>
      <c r="H455" s="30">
        <v>159721.04</v>
      </c>
      <c r="I455" s="10">
        <f t="shared" si="7"/>
        <v>0.43375111342849076</v>
      </c>
    </row>
    <row r="456" spans="1:9" ht="33.9" customHeight="1" x14ac:dyDescent="0.3">
      <c r="A456" s="29" t="s">
        <v>123</v>
      </c>
      <c r="B456" s="29" t="s">
        <v>123</v>
      </c>
      <c r="C456" s="29" t="s">
        <v>123</v>
      </c>
      <c r="D456" s="29" t="s">
        <v>463</v>
      </c>
      <c r="E456" s="29" t="s">
        <v>228</v>
      </c>
      <c r="F456" s="29" t="s">
        <v>464</v>
      </c>
      <c r="G456" s="30">
        <v>18892</v>
      </c>
      <c r="H456" s="30">
        <v>14254.31</v>
      </c>
      <c r="I456" s="10">
        <f t="shared" si="7"/>
        <v>0.75451566800762226</v>
      </c>
    </row>
    <row r="457" spans="1:9" ht="33.9" customHeight="1" x14ac:dyDescent="0.3">
      <c r="A457" s="29" t="s">
        <v>123</v>
      </c>
      <c r="B457" s="29" t="s">
        <v>123</v>
      </c>
      <c r="C457" s="29" t="s">
        <v>123</v>
      </c>
      <c r="D457" s="29" t="s">
        <v>465</v>
      </c>
      <c r="E457" s="29" t="s">
        <v>228</v>
      </c>
      <c r="F457" s="29" t="s">
        <v>466</v>
      </c>
      <c r="G457" s="30">
        <v>63677</v>
      </c>
      <c r="H457" s="30">
        <v>27312.55</v>
      </c>
      <c r="I457" s="10">
        <f t="shared" si="7"/>
        <v>0.42892331611099765</v>
      </c>
    </row>
    <row r="458" spans="1:9" ht="33.9" customHeight="1" x14ac:dyDescent="0.3">
      <c r="A458" s="29" t="s">
        <v>123</v>
      </c>
      <c r="B458" s="29" t="s">
        <v>123</v>
      </c>
      <c r="C458" s="29" t="s">
        <v>123</v>
      </c>
      <c r="D458" s="29" t="s">
        <v>467</v>
      </c>
      <c r="E458" s="29" t="s">
        <v>228</v>
      </c>
      <c r="F458" s="29" t="s">
        <v>468</v>
      </c>
      <c r="G458" s="30">
        <v>9144</v>
      </c>
      <c r="H458" s="30">
        <v>3630.77</v>
      </c>
      <c r="I458" s="10">
        <f t="shared" si="7"/>
        <v>0.39706583552055991</v>
      </c>
    </row>
    <row r="459" spans="1:9" ht="33.9" customHeight="1" x14ac:dyDescent="0.3">
      <c r="A459" s="29" t="s">
        <v>123</v>
      </c>
      <c r="B459" s="29" t="s">
        <v>123</v>
      </c>
      <c r="C459" s="29" t="s">
        <v>123</v>
      </c>
      <c r="D459" s="29" t="s">
        <v>469</v>
      </c>
      <c r="E459" s="29" t="s">
        <v>228</v>
      </c>
      <c r="F459" s="29" t="s">
        <v>470</v>
      </c>
      <c r="G459" s="30">
        <v>120883</v>
      </c>
      <c r="H459" s="30">
        <v>5861.68</v>
      </c>
      <c r="I459" s="10">
        <f t="shared" si="7"/>
        <v>4.8490523895005917E-2</v>
      </c>
    </row>
    <row r="460" spans="1:9" ht="33.9" customHeight="1" x14ac:dyDescent="0.3">
      <c r="A460" s="29" t="s">
        <v>123</v>
      </c>
      <c r="B460" s="29" t="s">
        <v>123</v>
      </c>
      <c r="C460" s="29" t="s">
        <v>123</v>
      </c>
      <c r="D460" s="29" t="s">
        <v>557</v>
      </c>
      <c r="E460" s="29" t="s">
        <v>228</v>
      </c>
      <c r="F460" s="29" t="s">
        <v>558</v>
      </c>
      <c r="G460" s="30">
        <v>113576</v>
      </c>
      <c r="H460" s="30">
        <v>4287.92</v>
      </c>
      <c r="I460" s="10">
        <f t="shared" si="7"/>
        <v>3.7753750792420937E-2</v>
      </c>
    </row>
    <row r="461" spans="1:9" ht="17.7" customHeight="1" x14ac:dyDescent="0.3">
      <c r="A461" s="29" t="s">
        <v>123</v>
      </c>
      <c r="B461" s="29" t="s">
        <v>123</v>
      </c>
      <c r="C461" s="29" t="s">
        <v>123</v>
      </c>
      <c r="D461" s="29" t="s">
        <v>440</v>
      </c>
      <c r="E461" s="29" t="s">
        <v>228</v>
      </c>
      <c r="F461" s="29" t="s">
        <v>441</v>
      </c>
      <c r="G461" s="30">
        <v>25000</v>
      </c>
      <c r="H461" s="30">
        <v>20219.419999999998</v>
      </c>
      <c r="I461" s="10">
        <f t="shared" si="7"/>
        <v>0.80877679999999996</v>
      </c>
    </row>
    <row r="462" spans="1:9" ht="33.9" customHeight="1" x14ac:dyDescent="0.3">
      <c r="A462" s="29" t="s">
        <v>123</v>
      </c>
      <c r="B462" s="29" t="s">
        <v>123</v>
      </c>
      <c r="C462" s="29" t="s">
        <v>123</v>
      </c>
      <c r="D462" s="29" t="s">
        <v>481</v>
      </c>
      <c r="E462" s="29" t="s">
        <v>228</v>
      </c>
      <c r="F462" s="29" t="s">
        <v>482</v>
      </c>
      <c r="G462" s="30">
        <v>7000</v>
      </c>
      <c r="H462" s="30">
        <v>1083.21</v>
      </c>
      <c r="I462" s="10">
        <f t="shared" si="7"/>
        <v>0.15474428571428572</v>
      </c>
    </row>
    <row r="463" spans="1:9" ht="33.9" customHeight="1" x14ac:dyDescent="0.3">
      <c r="A463" s="29" t="s">
        <v>123</v>
      </c>
      <c r="B463" s="29" t="s">
        <v>123</v>
      </c>
      <c r="C463" s="29" t="s">
        <v>123</v>
      </c>
      <c r="D463" s="29" t="s">
        <v>485</v>
      </c>
      <c r="E463" s="29" t="s">
        <v>228</v>
      </c>
      <c r="F463" s="29" t="s">
        <v>486</v>
      </c>
      <c r="G463" s="30">
        <v>12236</v>
      </c>
      <c r="H463" s="30">
        <v>9236</v>
      </c>
      <c r="I463" s="10">
        <f t="shared" si="7"/>
        <v>0.75482183720169993</v>
      </c>
    </row>
    <row r="464" spans="1:9" ht="33.9" customHeight="1" x14ac:dyDescent="0.3">
      <c r="A464" s="7"/>
      <c r="B464" s="7" t="s">
        <v>368</v>
      </c>
      <c r="C464" s="7"/>
      <c r="D464" s="7"/>
      <c r="E464" s="7"/>
      <c r="F464" s="7" t="s">
        <v>369</v>
      </c>
      <c r="G464" s="28">
        <v>16487.34</v>
      </c>
      <c r="H464" s="28">
        <v>0</v>
      </c>
      <c r="I464" s="10">
        <f t="shared" si="7"/>
        <v>0</v>
      </c>
    </row>
    <row r="465" spans="1:9" ht="17.7" customHeight="1" x14ac:dyDescent="0.3">
      <c r="A465" s="29" t="s">
        <v>123</v>
      </c>
      <c r="B465" s="29" t="s">
        <v>123</v>
      </c>
      <c r="C465" s="29" t="s">
        <v>123</v>
      </c>
      <c r="D465" s="29" t="s">
        <v>557</v>
      </c>
      <c r="E465" s="29" t="s">
        <v>228</v>
      </c>
      <c r="F465" s="29" t="s">
        <v>558</v>
      </c>
      <c r="G465" s="30">
        <v>16324.12</v>
      </c>
      <c r="H465" s="30">
        <v>0</v>
      </c>
      <c r="I465" s="10">
        <f t="shared" si="7"/>
        <v>0</v>
      </c>
    </row>
    <row r="466" spans="1:9" ht="17.7" customHeight="1" x14ac:dyDescent="0.3">
      <c r="A466" s="29" t="s">
        <v>123</v>
      </c>
      <c r="B466" s="29" t="s">
        <v>123</v>
      </c>
      <c r="C466" s="29" t="s">
        <v>123</v>
      </c>
      <c r="D466" s="29" t="s">
        <v>440</v>
      </c>
      <c r="E466" s="29" t="s">
        <v>228</v>
      </c>
      <c r="F466" s="29" t="s">
        <v>441</v>
      </c>
      <c r="G466" s="30">
        <v>163.22</v>
      </c>
      <c r="H466" s="30">
        <v>0</v>
      </c>
      <c r="I466" s="10">
        <f t="shared" si="7"/>
        <v>0</v>
      </c>
    </row>
    <row r="467" spans="1:9" ht="33.9" customHeight="1" x14ac:dyDescent="0.3">
      <c r="A467" s="7"/>
      <c r="B467" s="7" t="s">
        <v>370</v>
      </c>
      <c r="C467" s="7"/>
      <c r="D467" s="7"/>
      <c r="E467" s="7"/>
      <c r="F467" s="7" t="s">
        <v>251</v>
      </c>
      <c r="G467" s="28">
        <v>1077518</v>
      </c>
      <c r="H467" s="28">
        <v>550443.99</v>
      </c>
      <c r="I467" s="10">
        <f t="shared" si="7"/>
        <v>0.51084435712442855</v>
      </c>
    </row>
    <row r="468" spans="1:9" ht="17.7" customHeight="1" x14ac:dyDescent="0.3">
      <c r="A468" s="29" t="s">
        <v>123</v>
      </c>
      <c r="B468" s="29" t="s">
        <v>123</v>
      </c>
      <c r="C468" s="29" t="s">
        <v>123</v>
      </c>
      <c r="D468" s="29" t="s">
        <v>459</v>
      </c>
      <c r="E468" s="29" t="s">
        <v>228</v>
      </c>
      <c r="F468" s="29" t="s">
        <v>460</v>
      </c>
      <c r="G468" s="30">
        <v>1000</v>
      </c>
      <c r="H468" s="30">
        <v>0</v>
      </c>
      <c r="I468" s="10">
        <f t="shared" si="7"/>
        <v>0</v>
      </c>
    </row>
    <row r="469" spans="1:9" ht="33.9" customHeight="1" x14ac:dyDescent="0.3">
      <c r="A469" s="29" t="s">
        <v>123</v>
      </c>
      <c r="B469" s="29" t="s">
        <v>123</v>
      </c>
      <c r="C469" s="29" t="s">
        <v>123</v>
      </c>
      <c r="D469" s="29" t="s">
        <v>461</v>
      </c>
      <c r="E469" s="29" t="s">
        <v>228</v>
      </c>
      <c r="F469" s="29" t="s">
        <v>462</v>
      </c>
      <c r="G469" s="30">
        <v>85400</v>
      </c>
      <c r="H469" s="30">
        <v>46351.82</v>
      </c>
      <c r="I469" s="10">
        <f t="shared" si="7"/>
        <v>0.54276135831381733</v>
      </c>
    </row>
    <row r="470" spans="1:9" ht="17.7" customHeight="1" x14ac:dyDescent="0.3">
      <c r="A470" s="29" t="s">
        <v>123</v>
      </c>
      <c r="B470" s="29" t="s">
        <v>123</v>
      </c>
      <c r="C470" s="29" t="s">
        <v>123</v>
      </c>
      <c r="D470" s="29" t="s">
        <v>463</v>
      </c>
      <c r="E470" s="29" t="s">
        <v>228</v>
      </c>
      <c r="F470" s="29" t="s">
        <v>464</v>
      </c>
      <c r="G470" s="30">
        <v>9000</v>
      </c>
      <c r="H470" s="30">
        <v>9000</v>
      </c>
      <c r="I470" s="10">
        <f t="shared" si="7"/>
        <v>1</v>
      </c>
    </row>
    <row r="471" spans="1:9" ht="33.9" customHeight="1" x14ac:dyDescent="0.3">
      <c r="A471" s="29" t="s">
        <v>123</v>
      </c>
      <c r="B471" s="29" t="s">
        <v>123</v>
      </c>
      <c r="C471" s="29" t="s">
        <v>123</v>
      </c>
      <c r="D471" s="29" t="s">
        <v>465</v>
      </c>
      <c r="E471" s="29" t="s">
        <v>228</v>
      </c>
      <c r="F471" s="29" t="s">
        <v>466</v>
      </c>
      <c r="G471" s="30">
        <v>30015</v>
      </c>
      <c r="H471" s="30">
        <v>12486.51</v>
      </c>
      <c r="I471" s="10">
        <f t="shared" si="7"/>
        <v>0.4160089955022489</v>
      </c>
    </row>
    <row r="472" spans="1:9" ht="17.7" customHeight="1" x14ac:dyDescent="0.3">
      <c r="A472" s="29" t="s">
        <v>123</v>
      </c>
      <c r="B472" s="29" t="s">
        <v>123</v>
      </c>
      <c r="C472" s="29" t="s">
        <v>123</v>
      </c>
      <c r="D472" s="29" t="s">
        <v>465</v>
      </c>
      <c r="E472" s="29" t="s">
        <v>25</v>
      </c>
      <c r="F472" s="29" t="s">
        <v>466</v>
      </c>
      <c r="G472" s="30">
        <v>2600</v>
      </c>
      <c r="H472" s="30">
        <v>0</v>
      </c>
      <c r="I472" s="10">
        <f t="shared" si="7"/>
        <v>0</v>
      </c>
    </row>
    <row r="473" spans="1:9" ht="33.9" customHeight="1" x14ac:dyDescent="0.3">
      <c r="A473" s="29" t="s">
        <v>123</v>
      </c>
      <c r="B473" s="29" t="s">
        <v>123</v>
      </c>
      <c r="C473" s="29" t="s">
        <v>123</v>
      </c>
      <c r="D473" s="29" t="s">
        <v>467</v>
      </c>
      <c r="E473" s="29" t="s">
        <v>228</v>
      </c>
      <c r="F473" s="29" t="s">
        <v>468</v>
      </c>
      <c r="G473" s="30">
        <v>4938</v>
      </c>
      <c r="H473" s="30">
        <v>1791.84</v>
      </c>
      <c r="I473" s="10">
        <f t="shared" si="7"/>
        <v>0.36286755771567436</v>
      </c>
    </row>
    <row r="474" spans="1:9" ht="33.9" customHeight="1" x14ac:dyDescent="0.3">
      <c r="A474" s="29" t="s">
        <v>123</v>
      </c>
      <c r="B474" s="29" t="s">
        <v>123</v>
      </c>
      <c r="C474" s="29" t="s">
        <v>123</v>
      </c>
      <c r="D474" s="29" t="s">
        <v>467</v>
      </c>
      <c r="E474" s="29" t="s">
        <v>25</v>
      </c>
      <c r="F474" s="29" t="s">
        <v>468</v>
      </c>
      <c r="G474" s="30">
        <v>400</v>
      </c>
      <c r="H474" s="30">
        <v>0</v>
      </c>
      <c r="I474" s="10">
        <f t="shared" si="7"/>
        <v>0</v>
      </c>
    </row>
    <row r="475" spans="1:9" ht="33.9" customHeight="1" x14ac:dyDescent="0.3">
      <c r="A475" s="29" t="s">
        <v>123</v>
      </c>
      <c r="B475" s="29" t="s">
        <v>123</v>
      </c>
      <c r="C475" s="29" t="s">
        <v>123</v>
      </c>
      <c r="D475" s="29" t="s">
        <v>452</v>
      </c>
      <c r="E475" s="29" t="s">
        <v>228</v>
      </c>
      <c r="F475" s="29" t="s">
        <v>453</v>
      </c>
      <c r="G475" s="30">
        <v>98026</v>
      </c>
      <c r="H475" s="30">
        <v>20501.8</v>
      </c>
      <c r="I475" s="10">
        <f t="shared" si="7"/>
        <v>0.20914655295533838</v>
      </c>
    </row>
    <row r="476" spans="1:9" ht="17.7" customHeight="1" x14ac:dyDescent="0.3">
      <c r="A476" s="29" t="s">
        <v>123</v>
      </c>
      <c r="B476" s="29" t="s">
        <v>123</v>
      </c>
      <c r="C476" s="29" t="s">
        <v>123</v>
      </c>
      <c r="D476" s="29" t="s">
        <v>452</v>
      </c>
      <c r="E476" s="29" t="s">
        <v>25</v>
      </c>
      <c r="F476" s="29" t="s">
        <v>453</v>
      </c>
      <c r="G476" s="30">
        <v>15000</v>
      </c>
      <c r="H476" s="30">
        <v>0</v>
      </c>
      <c r="I476" s="10">
        <f t="shared" si="7"/>
        <v>0</v>
      </c>
    </row>
    <row r="477" spans="1:9" ht="17.7" customHeight="1" x14ac:dyDescent="0.3">
      <c r="A477" s="29" t="s">
        <v>123</v>
      </c>
      <c r="B477" s="29" t="s">
        <v>123</v>
      </c>
      <c r="C477" s="29" t="s">
        <v>123</v>
      </c>
      <c r="D477" s="29" t="s">
        <v>452</v>
      </c>
      <c r="E477" s="29" t="s">
        <v>121</v>
      </c>
      <c r="F477" s="29" t="s">
        <v>453</v>
      </c>
      <c r="G477" s="30">
        <v>15600</v>
      </c>
      <c r="H477" s="30">
        <v>0</v>
      </c>
      <c r="I477" s="10">
        <f t="shared" si="7"/>
        <v>0</v>
      </c>
    </row>
    <row r="478" spans="1:9" ht="17.7" customHeight="1" x14ac:dyDescent="0.3">
      <c r="A478" s="29" t="s">
        <v>123</v>
      </c>
      <c r="B478" s="29" t="s">
        <v>123</v>
      </c>
      <c r="C478" s="29" t="s">
        <v>123</v>
      </c>
      <c r="D478" s="29" t="s">
        <v>452</v>
      </c>
      <c r="E478" s="29" t="s">
        <v>146</v>
      </c>
      <c r="F478" s="29" t="s">
        <v>453</v>
      </c>
      <c r="G478" s="30">
        <v>2752</v>
      </c>
      <c r="H478" s="30">
        <v>0</v>
      </c>
      <c r="I478" s="10">
        <f t="shared" si="7"/>
        <v>0</v>
      </c>
    </row>
    <row r="479" spans="1:9" ht="17.7" customHeight="1" x14ac:dyDescent="0.3">
      <c r="A479" s="29" t="s">
        <v>123</v>
      </c>
      <c r="B479" s="29" t="s">
        <v>123</v>
      </c>
      <c r="C479" s="29" t="s">
        <v>123</v>
      </c>
      <c r="D479" s="29" t="s">
        <v>519</v>
      </c>
      <c r="E479" s="29" t="s">
        <v>228</v>
      </c>
      <c r="F479" s="29" t="s">
        <v>520</v>
      </c>
      <c r="G479" s="30">
        <v>10000</v>
      </c>
      <c r="H479" s="30">
        <v>5752</v>
      </c>
      <c r="I479" s="10">
        <f t="shared" si="7"/>
        <v>0.57520000000000004</v>
      </c>
    </row>
    <row r="480" spans="1:9" ht="33.9" customHeight="1" x14ac:dyDescent="0.3">
      <c r="A480" s="29" t="s">
        <v>123</v>
      </c>
      <c r="B480" s="29" t="s">
        <v>123</v>
      </c>
      <c r="C480" s="29" t="s">
        <v>123</v>
      </c>
      <c r="D480" s="29" t="s">
        <v>469</v>
      </c>
      <c r="E480" s="29" t="s">
        <v>228</v>
      </c>
      <c r="F480" s="29" t="s">
        <v>470</v>
      </c>
      <c r="G480" s="30">
        <v>11200</v>
      </c>
      <c r="H480" s="30">
        <v>1200</v>
      </c>
      <c r="I480" s="10">
        <f t="shared" si="7"/>
        <v>0.10714285714285714</v>
      </c>
    </row>
    <row r="481" spans="1:9" ht="17.7" customHeight="1" x14ac:dyDescent="0.3">
      <c r="A481" s="29" t="s">
        <v>123</v>
      </c>
      <c r="B481" s="29" t="s">
        <v>123</v>
      </c>
      <c r="C481" s="29" t="s">
        <v>123</v>
      </c>
      <c r="D481" s="29" t="s">
        <v>469</v>
      </c>
      <c r="E481" s="29" t="s">
        <v>25</v>
      </c>
      <c r="F481" s="29" t="s">
        <v>470</v>
      </c>
      <c r="G481" s="30">
        <v>3000</v>
      </c>
      <c r="H481" s="30">
        <v>0</v>
      </c>
      <c r="I481" s="10">
        <f t="shared" si="7"/>
        <v>0</v>
      </c>
    </row>
    <row r="482" spans="1:9" ht="17.7" customHeight="1" x14ac:dyDescent="0.3">
      <c r="A482" s="29" t="s">
        <v>123</v>
      </c>
      <c r="B482" s="29" t="s">
        <v>123</v>
      </c>
      <c r="C482" s="29" t="s">
        <v>123</v>
      </c>
      <c r="D482" s="29" t="s">
        <v>469</v>
      </c>
      <c r="E482" s="29" t="s">
        <v>121</v>
      </c>
      <c r="F482" s="29" t="s">
        <v>470</v>
      </c>
      <c r="G482" s="30">
        <v>425</v>
      </c>
      <c r="H482" s="30">
        <v>0</v>
      </c>
      <c r="I482" s="10">
        <f t="shared" si="7"/>
        <v>0</v>
      </c>
    </row>
    <row r="483" spans="1:9" ht="17.7" customHeight="1" x14ac:dyDescent="0.3">
      <c r="A483" s="29" t="s">
        <v>123</v>
      </c>
      <c r="B483" s="29" t="s">
        <v>123</v>
      </c>
      <c r="C483" s="29" t="s">
        <v>123</v>
      </c>
      <c r="D483" s="29" t="s">
        <v>469</v>
      </c>
      <c r="E483" s="29" t="s">
        <v>146</v>
      </c>
      <c r="F483" s="29" t="s">
        <v>470</v>
      </c>
      <c r="G483" s="30">
        <v>75</v>
      </c>
      <c r="H483" s="30">
        <v>0</v>
      </c>
      <c r="I483" s="10">
        <f t="shared" si="7"/>
        <v>0</v>
      </c>
    </row>
    <row r="484" spans="1:9" ht="17.7" customHeight="1" x14ac:dyDescent="0.3">
      <c r="A484" s="29" t="s">
        <v>123</v>
      </c>
      <c r="B484" s="29" t="s">
        <v>123</v>
      </c>
      <c r="C484" s="29" t="s">
        <v>123</v>
      </c>
      <c r="D484" s="29" t="s">
        <v>511</v>
      </c>
      <c r="E484" s="29" t="s">
        <v>228</v>
      </c>
      <c r="F484" s="29" t="s">
        <v>512</v>
      </c>
      <c r="G484" s="30">
        <v>200</v>
      </c>
      <c r="H484" s="30">
        <v>0</v>
      </c>
      <c r="I484" s="10">
        <f t="shared" si="7"/>
        <v>0</v>
      </c>
    </row>
    <row r="485" spans="1:9" ht="17.7" customHeight="1" x14ac:dyDescent="0.3">
      <c r="A485" s="29" t="s">
        <v>123</v>
      </c>
      <c r="B485" s="29" t="s">
        <v>123</v>
      </c>
      <c r="C485" s="29" t="s">
        <v>123</v>
      </c>
      <c r="D485" s="29" t="s">
        <v>557</v>
      </c>
      <c r="E485" s="29" t="s">
        <v>228</v>
      </c>
      <c r="F485" s="29" t="s">
        <v>558</v>
      </c>
      <c r="G485" s="30">
        <v>25000</v>
      </c>
      <c r="H485" s="30">
        <v>0</v>
      </c>
      <c r="I485" s="10">
        <f t="shared" si="7"/>
        <v>0</v>
      </c>
    </row>
    <row r="486" spans="1:9" ht="33.9" customHeight="1" x14ac:dyDescent="0.3">
      <c r="A486" s="29" t="s">
        <v>123</v>
      </c>
      <c r="B486" s="29" t="s">
        <v>123</v>
      </c>
      <c r="C486" s="29" t="s">
        <v>123</v>
      </c>
      <c r="D486" s="29" t="s">
        <v>557</v>
      </c>
      <c r="E486" s="29" t="s">
        <v>121</v>
      </c>
      <c r="F486" s="29" t="s">
        <v>558</v>
      </c>
      <c r="G486" s="30">
        <v>98585</v>
      </c>
      <c r="H486" s="30">
        <v>98583.9</v>
      </c>
      <c r="I486" s="10">
        <f t="shared" si="7"/>
        <v>0.99998884211594052</v>
      </c>
    </row>
    <row r="487" spans="1:9" ht="33.9" customHeight="1" x14ac:dyDescent="0.3">
      <c r="A487" s="29" t="s">
        <v>123</v>
      </c>
      <c r="B487" s="29" t="s">
        <v>123</v>
      </c>
      <c r="C487" s="29" t="s">
        <v>123</v>
      </c>
      <c r="D487" s="29" t="s">
        <v>440</v>
      </c>
      <c r="E487" s="29" t="s">
        <v>228</v>
      </c>
      <c r="F487" s="29" t="s">
        <v>441</v>
      </c>
      <c r="G487" s="30">
        <v>103600</v>
      </c>
      <c r="H487" s="30">
        <v>8080</v>
      </c>
      <c r="I487" s="10">
        <f t="shared" si="7"/>
        <v>7.7992277992277995E-2</v>
      </c>
    </row>
    <row r="488" spans="1:9" ht="33.9" customHeight="1" x14ac:dyDescent="0.3">
      <c r="A488" s="29" t="s">
        <v>123</v>
      </c>
      <c r="B488" s="29" t="s">
        <v>123</v>
      </c>
      <c r="C488" s="29" t="s">
        <v>123</v>
      </c>
      <c r="D488" s="29" t="s">
        <v>440</v>
      </c>
      <c r="E488" s="29" t="s">
        <v>25</v>
      </c>
      <c r="F488" s="29" t="s">
        <v>441</v>
      </c>
      <c r="G488" s="30">
        <v>68541</v>
      </c>
      <c r="H488" s="30">
        <v>32714.86</v>
      </c>
      <c r="I488" s="10">
        <f t="shared" si="7"/>
        <v>0.47730351176667979</v>
      </c>
    </row>
    <row r="489" spans="1:9" ht="17.7" customHeight="1" x14ac:dyDescent="0.3">
      <c r="A489" s="29" t="s">
        <v>123</v>
      </c>
      <c r="B489" s="29" t="s">
        <v>123</v>
      </c>
      <c r="C489" s="29" t="s">
        <v>123</v>
      </c>
      <c r="D489" s="29" t="s">
        <v>440</v>
      </c>
      <c r="E489" s="29" t="s">
        <v>121</v>
      </c>
      <c r="F489" s="29" t="s">
        <v>441</v>
      </c>
      <c r="G489" s="30">
        <v>13940</v>
      </c>
      <c r="H489" s="30">
        <v>0</v>
      </c>
      <c r="I489" s="10">
        <f t="shared" si="7"/>
        <v>0</v>
      </c>
    </row>
    <row r="490" spans="1:9" ht="17.7" customHeight="1" x14ac:dyDescent="0.3">
      <c r="A490" s="29" t="s">
        <v>123</v>
      </c>
      <c r="B490" s="29" t="s">
        <v>123</v>
      </c>
      <c r="C490" s="29" t="s">
        <v>123</v>
      </c>
      <c r="D490" s="29" t="s">
        <v>440</v>
      </c>
      <c r="E490" s="29" t="s">
        <v>146</v>
      </c>
      <c r="F490" s="29" t="s">
        <v>441</v>
      </c>
      <c r="G490" s="30">
        <v>2460</v>
      </c>
      <c r="H490" s="30">
        <v>0</v>
      </c>
      <c r="I490" s="10">
        <f t="shared" si="7"/>
        <v>0</v>
      </c>
    </row>
    <row r="491" spans="1:9" ht="17.7" customHeight="1" x14ac:dyDescent="0.3">
      <c r="A491" s="29" t="s">
        <v>123</v>
      </c>
      <c r="B491" s="29" t="s">
        <v>123</v>
      </c>
      <c r="C491" s="29" t="s">
        <v>123</v>
      </c>
      <c r="D491" s="29" t="s">
        <v>481</v>
      </c>
      <c r="E491" s="29" t="s">
        <v>228</v>
      </c>
      <c r="F491" s="29" t="s">
        <v>482</v>
      </c>
      <c r="G491" s="30">
        <v>1000</v>
      </c>
      <c r="H491" s="30">
        <v>0</v>
      </c>
      <c r="I491" s="10">
        <f t="shared" si="7"/>
        <v>0</v>
      </c>
    </row>
    <row r="492" spans="1:9" ht="33.9" customHeight="1" x14ac:dyDescent="0.3">
      <c r="A492" s="29" t="s">
        <v>123</v>
      </c>
      <c r="B492" s="29" t="s">
        <v>123</v>
      </c>
      <c r="C492" s="29" t="s">
        <v>123</v>
      </c>
      <c r="D492" s="29" t="s">
        <v>483</v>
      </c>
      <c r="E492" s="29" t="s">
        <v>228</v>
      </c>
      <c r="F492" s="29" t="s">
        <v>484</v>
      </c>
      <c r="G492" s="30">
        <v>3548</v>
      </c>
      <c r="H492" s="30">
        <v>289.55</v>
      </c>
      <c r="I492" s="10">
        <f t="shared" si="7"/>
        <v>8.1609357384441944E-2</v>
      </c>
    </row>
    <row r="493" spans="1:9" ht="17.7" customHeight="1" x14ac:dyDescent="0.3">
      <c r="A493" s="29" t="s">
        <v>123</v>
      </c>
      <c r="B493" s="29" t="s">
        <v>123</v>
      </c>
      <c r="C493" s="29" t="s">
        <v>123</v>
      </c>
      <c r="D493" s="29" t="s">
        <v>483</v>
      </c>
      <c r="E493" s="29" t="s">
        <v>121</v>
      </c>
      <c r="F493" s="29" t="s">
        <v>484</v>
      </c>
      <c r="G493" s="30">
        <v>720</v>
      </c>
      <c r="H493" s="30">
        <v>0</v>
      </c>
      <c r="I493" s="10">
        <f t="shared" si="7"/>
        <v>0</v>
      </c>
    </row>
    <row r="494" spans="1:9" ht="17.7" customHeight="1" x14ac:dyDescent="0.3">
      <c r="A494" s="29" t="s">
        <v>123</v>
      </c>
      <c r="B494" s="29" t="s">
        <v>123</v>
      </c>
      <c r="C494" s="29" t="s">
        <v>123</v>
      </c>
      <c r="D494" s="29" t="s">
        <v>483</v>
      </c>
      <c r="E494" s="29" t="s">
        <v>146</v>
      </c>
      <c r="F494" s="29" t="s">
        <v>484</v>
      </c>
      <c r="G494" s="30">
        <v>240</v>
      </c>
      <c r="H494" s="30">
        <v>0</v>
      </c>
      <c r="I494" s="10">
        <f t="shared" si="7"/>
        <v>0</v>
      </c>
    </row>
    <row r="495" spans="1:9" ht="33.9" customHeight="1" x14ac:dyDescent="0.3">
      <c r="A495" s="29" t="s">
        <v>123</v>
      </c>
      <c r="B495" s="29" t="s">
        <v>123</v>
      </c>
      <c r="C495" s="29" t="s">
        <v>123</v>
      </c>
      <c r="D495" s="29" t="s">
        <v>485</v>
      </c>
      <c r="E495" s="29" t="s">
        <v>228</v>
      </c>
      <c r="F495" s="29" t="s">
        <v>486</v>
      </c>
      <c r="G495" s="30">
        <v>470003</v>
      </c>
      <c r="H495" s="30">
        <v>313597.25</v>
      </c>
      <c r="I495" s="10">
        <f t="shared" si="7"/>
        <v>0.66722393261319612</v>
      </c>
    </row>
    <row r="496" spans="1:9" ht="17.7" customHeight="1" x14ac:dyDescent="0.3">
      <c r="A496" s="29" t="s">
        <v>123</v>
      </c>
      <c r="B496" s="29" t="s">
        <v>123</v>
      </c>
      <c r="C496" s="29" t="s">
        <v>123</v>
      </c>
      <c r="D496" s="29" t="s">
        <v>491</v>
      </c>
      <c r="E496" s="29" t="s">
        <v>228</v>
      </c>
      <c r="F496" s="29" t="s">
        <v>492</v>
      </c>
      <c r="G496" s="30">
        <v>250</v>
      </c>
      <c r="H496" s="30">
        <v>94.46</v>
      </c>
      <c r="I496" s="10">
        <f t="shared" si="7"/>
        <v>0.37783999999999995</v>
      </c>
    </row>
    <row r="497" spans="1:9" ht="33.9" customHeight="1" x14ac:dyDescent="0.3">
      <c r="A497" s="3" t="s">
        <v>373</v>
      </c>
      <c r="B497" s="3"/>
      <c r="C497" s="3"/>
      <c r="D497" s="3"/>
      <c r="E497" s="3"/>
      <c r="F497" s="3" t="s">
        <v>374</v>
      </c>
      <c r="G497" s="27">
        <v>1880103</v>
      </c>
      <c r="H497" s="27">
        <v>1043781.51</v>
      </c>
      <c r="I497" s="5">
        <f t="shared" si="7"/>
        <v>0.55517251448457883</v>
      </c>
    </row>
    <row r="498" spans="1:9" ht="33.9" customHeight="1" x14ac:dyDescent="0.3">
      <c r="A498" s="7"/>
      <c r="B498" s="7" t="s">
        <v>375</v>
      </c>
      <c r="C498" s="7"/>
      <c r="D498" s="7"/>
      <c r="E498" s="7"/>
      <c r="F498" s="7" t="s">
        <v>376</v>
      </c>
      <c r="G498" s="28">
        <v>712233</v>
      </c>
      <c r="H498" s="28">
        <v>562233</v>
      </c>
      <c r="I498" s="10">
        <f t="shared" si="7"/>
        <v>0.78939476266895803</v>
      </c>
    </row>
    <row r="499" spans="1:9" ht="49.95" customHeight="1" x14ac:dyDescent="0.3">
      <c r="A499" s="29" t="s">
        <v>123</v>
      </c>
      <c r="B499" s="29" t="s">
        <v>123</v>
      </c>
      <c r="C499" s="29" t="s">
        <v>123</v>
      </c>
      <c r="D499" s="29" t="s">
        <v>577</v>
      </c>
      <c r="E499" s="29" t="s">
        <v>228</v>
      </c>
      <c r="F499" s="29" t="s">
        <v>578</v>
      </c>
      <c r="G499" s="30">
        <v>712233</v>
      </c>
      <c r="H499" s="30">
        <v>562233</v>
      </c>
      <c r="I499" s="10">
        <f t="shared" si="7"/>
        <v>0.78939476266895803</v>
      </c>
    </row>
    <row r="500" spans="1:9" ht="17.7" customHeight="1" x14ac:dyDescent="0.3">
      <c r="A500" s="7"/>
      <c r="B500" s="7" t="s">
        <v>579</v>
      </c>
      <c r="C500" s="7"/>
      <c r="D500" s="7"/>
      <c r="E500" s="7"/>
      <c r="F500" s="7" t="s">
        <v>580</v>
      </c>
      <c r="G500" s="28">
        <v>19200</v>
      </c>
      <c r="H500" s="28">
        <v>0</v>
      </c>
      <c r="I500" s="10">
        <f t="shared" si="7"/>
        <v>0</v>
      </c>
    </row>
    <row r="501" spans="1:9" ht="49.95" customHeight="1" x14ac:dyDescent="0.3">
      <c r="A501" s="29" t="s">
        <v>123</v>
      </c>
      <c r="B501" s="29" t="s">
        <v>123</v>
      </c>
      <c r="C501" s="29" t="s">
        <v>123</v>
      </c>
      <c r="D501" s="29" t="s">
        <v>446</v>
      </c>
      <c r="E501" s="29" t="s">
        <v>228</v>
      </c>
      <c r="F501" s="29" t="s">
        <v>447</v>
      </c>
      <c r="G501" s="30">
        <v>19200</v>
      </c>
      <c r="H501" s="30">
        <v>0</v>
      </c>
      <c r="I501" s="10">
        <f t="shared" si="7"/>
        <v>0</v>
      </c>
    </row>
    <row r="502" spans="1:9" ht="33.9" customHeight="1" x14ac:dyDescent="0.3">
      <c r="A502" s="7"/>
      <c r="B502" s="7" t="s">
        <v>377</v>
      </c>
      <c r="C502" s="7"/>
      <c r="D502" s="7"/>
      <c r="E502" s="7"/>
      <c r="F502" s="7" t="s">
        <v>378</v>
      </c>
      <c r="G502" s="28">
        <v>1120000</v>
      </c>
      <c r="H502" s="28">
        <v>477548.51</v>
      </c>
      <c r="I502" s="10">
        <f t="shared" si="7"/>
        <v>0.4263825982142857</v>
      </c>
    </row>
    <row r="503" spans="1:9" ht="33.9" customHeight="1" x14ac:dyDescent="0.3">
      <c r="A503" s="29" t="s">
        <v>123</v>
      </c>
      <c r="B503" s="29" t="s">
        <v>123</v>
      </c>
      <c r="C503" s="29" t="s">
        <v>123</v>
      </c>
      <c r="D503" s="29" t="s">
        <v>581</v>
      </c>
      <c r="E503" s="29" t="s">
        <v>228</v>
      </c>
      <c r="F503" s="29" t="s">
        <v>582</v>
      </c>
      <c r="G503" s="30">
        <v>1120000</v>
      </c>
      <c r="H503" s="30">
        <v>477548.51</v>
      </c>
      <c r="I503" s="10">
        <f t="shared" si="7"/>
        <v>0.4263825982142857</v>
      </c>
    </row>
    <row r="504" spans="1:9" ht="33.9" customHeight="1" x14ac:dyDescent="0.3">
      <c r="A504" s="7"/>
      <c r="B504" s="7" t="s">
        <v>379</v>
      </c>
      <c r="C504" s="7"/>
      <c r="D504" s="7"/>
      <c r="E504" s="7"/>
      <c r="F504" s="7" t="s">
        <v>251</v>
      </c>
      <c r="G504" s="28">
        <v>28670</v>
      </c>
      <c r="H504" s="28">
        <v>4000</v>
      </c>
      <c r="I504" s="10">
        <f t="shared" si="7"/>
        <v>0.13951866062085805</v>
      </c>
    </row>
    <row r="505" spans="1:9" ht="33.9" customHeight="1" x14ac:dyDescent="0.3">
      <c r="A505" s="29" t="s">
        <v>123</v>
      </c>
      <c r="B505" s="29" t="s">
        <v>123</v>
      </c>
      <c r="C505" s="29" t="s">
        <v>123</v>
      </c>
      <c r="D505" s="29" t="s">
        <v>536</v>
      </c>
      <c r="E505" s="29" t="s">
        <v>228</v>
      </c>
      <c r="F505" s="29" t="s">
        <v>537</v>
      </c>
      <c r="G505" s="30">
        <v>7000</v>
      </c>
      <c r="H505" s="30">
        <v>4000</v>
      </c>
      <c r="I505" s="10">
        <f t="shared" si="7"/>
        <v>0.5714285714285714</v>
      </c>
    </row>
    <row r="506" spans="1:9" ht="17.7" customHeight="1" x14ac:dyDescent="0.3">
      <c r="A506" s="29" t="s">
        <v>123</v>
      </c>
      <c r="B506" s="29" t="s">
        <v>123</v>
      </c>
      <c r="C506" s="29" t="s">
        <v>123</v>
      </c>
      <c r="D506" s="29" t="s">
        <v>440</v>
      </c>
      <c r="E506" s="29" t="s">
        <v>228</v>
      </c>
      <c r="F506" s="29" t="s">
        <v>441</v>
      </c>
      <c r="G506" s="30">
        <v>21670</v>
      </c>
      <c r="H506" s="30">
        <v>0</v>
      </c>
      <c r="I506" s="10">
        <f t="shared" si="7"/>
        <v>0</v>
      </c>
    </row>
    <row r="507" spans="1:9" ht="33.9" customHeight="1" x14ac:dyDescent="0.3">
      <c r="A507" s="3" t="s">
        <v>380</v>
      </c>
      <c r="B507" s="3"/>
      <c r="C507" s="3"/>
      <c r="D507" s="3"/>
      <c r="E507" s="3"/>
      <c r="F507" s="3" t="s">
        <v>381</v>
      </c>
      <c r="G507" s="27">
        <v>6530598</v>
      </c>
      <c r="H507" s="27">
        <v>3330648.9</v>
      </c>
      <c r="I507" s="5">
        <f t="shared" si="7"/>
        <v>0.5100067252646695</v>
      </c>
    </row>
    <row r="508" spans="1:9" ht="33.9" customHeight="1" x14ac:dyDescent="0.3">
      <c r="A508" s="7"/>
      <c r="B508" s="7" t="s">
        <v>382</v>
      </c>
      <c r="C508" s="7"/>
      <c r="D508" s="7"/>
      <c r="E508" s="7"/>
      <c r="F508" s="7" t="s">
        <v>383</v>
      </c>
      <c r="G508" s="28">
        <v>5213189</v>
      </c>
      <c r="H508" s="28">
        <v>2791242.25</v>
      </c>
      <c r="I508" s="10">
        <f t="shared" si="7"/>
        <v>0.53541934696785398</v>
      </c>
    </row>
    <row r="509" spans="1:9" ht="33.9" customHeight="1" x14ac:dyDescent="0.3">
      <c r="A509" s="29" t="s">
        <v>123</v>
      </c>
      <c r="B509" s="29" t="s">
        <v>123</v>
      </c>
      <c r="C509" s="29" t="s">
        <v>123</v>
      </c>
      <c r="D509" s="29" t="s">
        <v>459</v>
      </c>
      <c r="E509" s="29" t="s">
        <v>228</v>
      </c>
      <c r="F509" s="29" t="s">
        <v>460</v>
      </c>
      <c r="G509" s="30">
        <v>13000</v>
      </c>
      <c r="H509" s="30">
        <v>1866.7</v>
      </c>
      <c r="I509" s="10">
        <f t="shared" si="7"/>
        <v>0.14359230769230769</v>
      </c>
    </row>
    <row r="510" spans="1:9" ht="33.9" customHeight="1" x14ac:dyDescent="0.3">
      <c r="A510" s="29" t="s">
        <v>123</v>
      </c>
      <c r="B510" s="29" t="s">
        <v>123</v>
      </c>
      <c r="C510" s="29" t="s">
        <v>123</v>
      </c>
      <c r="D510" s="29" t="s">
        <v>461</v>
      </c>
      <c r="E510" s="29" t="s">
        <v>228</v>
      </c>
      <c r="F510" s="29" t="s">
        <v>462</v>
      </c>
      <c r="G510" s="30">
        <v>3093358</v>
      </c>
      <c r="H510" s="30">
        <v>1569754.1</v>
      </c>
      <c r="I510" s="10">
        <f t="shared" si="7"/>
        <v>0.50745956336124043</v>
      </c>
    </row>
    <row r="511" spans="1:9" ht="33.9" customHeight="1" x14ac:dyDescent="0.3">
      <c r="A511" s="29" t="s">
        <v>123</v>
      </c>
      <c r="B511" s="29" t="s">
        <v>123</v>
      </c>
      <c r="C511" s="29" t="s">
        <v>123</v>
      </c>
      <c r="D511" s="29" t="s">
        <v>463</v>
      </c>
      <c r="E511" s="29" t="s">
        <v>228</v>
      </c>
      <c r="F511" s="29" t="s">
        <v>464</v>
      </c>
      <c r="G511" s="30">
        <v>237020</v>
      </c>
      <c r="H511" s="30">
        <v>237019.58</v>
      </c>
      <c r="I511" s="10">
        <f t="shared" si="7"/>
        <v>0.99999822799763727</v>
      </c>
    </row>
    <row r="512" spans="1:9" ht="33.9" customHeight="1" x14ac:dyDescent="0.3">
      <c r="A512" s="29" t="s">
        <v>123</v>
      </c>
      <c r="B512" s="29" t="s">
        <v>123</v>
      </c>
      <c r="C512" s="29" t="s">
        <v>123</v>
      </c>
      <c r="D512" s="29" t="s">
        <v>465</v>
      </c>
      <c r="E512" s="29" t="s">
        <v>228</v>
      </c>
      <c r="F512" s="29" t="s">
        <v>466</v>
      </c>
      <c r="G512" s="30">
        <v>564288</v>
      </c>
      <c r="H512" s="30">
        <v>263191.78000000003</v>
      </c>
      <c r="I512" s="10">
        <f t="shared" si="7"/>
        <v>0.46641392338663951</v>
      </c>
    </row>
    <row r="513" spans="1:9" ht="33.9" customHeight="1" x14ac:dyDescent="0.3">
      <c r="A513" s="29" t="s">
        <v>123</v>
      </c>
      <c r="B513" s="29" t="s">
        <v>123</v>
      </c>
      <c r="C513" s="29" t="s">
        <v>123</v>
      </c>
      <c r="D513" s="29" t="s">
        <v>467</v>
      </c>
      <c r="E513" s="29" t="s">
        <v>228</v>
      </c>
      <c r="F513" s="29" t="s">
        <v>468</v>
      </c>
      <c r="G513" s="30">
        <v>55500</v>
      </c>
      <c r="H513" s="30">
        <v>25518.01</v>
      </c>
      <c r="I513" s="10">
        <f t="shared" si="7"/>
        <v>0.45978396396396393</v>
      </c>
    </row>
    <row r="514" spans="1:9" ht="33.9" customHeight="1" x14ac:dyDescent="0.3">
      <c r="A514" s="29" t="s">
        <v>123</v>
      </c>
      <c r="B514" s="29" t="s">
        <v>123</v>
      </c>
      <c r="C514" s="29" t="s">
        <v>123</v>
      </c>
      <c r="D514" s="29" t="s">
        <v>452</v>
      </c>
      <c r="E514" s="29" t="s">
        <v>228</v>
      </c>
      <c r="F514" s="29" t="s">
        <v>453</v>
      </c>
      <c r="G514" s="30">
        <v>80600</v>
      </c>
      <c r="H514" s="30">
        <v>37785.56</v>
      </c>
      <c r="I514" s="10">
        <f t="shared" ref="I514:I577" si="8">IF($G514=0,0,$H514/$G514)</f>
        <v>0.46880347394540939</v>
      </c>
    </row>
    <row r="515" spans="1:9" ht="33.9" customHeight="1" x14ac:dyDescent="0.3">
      <c r="A515" s="29" t="s">
        <v>123</v>
      </c>
      <c r="B515" s="29" t="s">
        <v>123</v>
      </c>
      <c r="C515" s="29" t="s">
        <v>123</v>
      </c>
      <c r="D515" s="29" t="s">
        <v>469</v>
      </c>
      <c r="E515" s="29" t="s">
        <v>228</v>
      </c>
      <c r="F515" s="29" t="s">
        <v>470</v>
      </c>
      <c r="G515" s="30">
        <v>121451</v>
      </c>
      <c r="H515" s="30">
        <v>78102.64</v>
      </c>
      <c r="I515" s="10">
        <f t="shared" si="8"/>
        <v>0.64307943121094102</v>
      </c>
    </row>
    <row r="516" spans="1:9" ht="33.9" customHeight="1" x14ac:dyDescent="0.3">
      <c r="A516" s="29" t="s">
        <v>123</v>
      </c>
      <c r="B516" s="29" t="s">
        <v>123</v>
      </c>
      <c r="C516" s="29" t="s">
        <v>123</v>
      </c>
      <c r="D516" s="29" t="s">
        <v>511</v>
      </c>
      <c r="E516" s="29" t="s">
        <v>228</v>
      </c>
      <c r="F516" s="29" t="s">
        <v>512</v>
      </c>
      <c r="G516" s="30">
        <v>380000</v>
      </c>
      <c r="H516" s="30">
        <v>173624.22</v>
      </c>
      <c r="I516" s="10">
        <f t="shared" si="8"/>
        <v>0.45690584210526314</v>
      </c>
    </row>
    <row r="517" spans="1:9" ht="33.9" customHeight="1" x14ac:dyDescent="0.3">
      <c r="A517" s="29" t="s">
        <v>123</v>
      </c>
      <c r="B517" s="29" t="s">
        <v>123</v>
      </c>
      <c r="C517" s="29" t="s">
        <v>123</v>
      </c>
      <c r="D517" s="29" t="s">
        <v>471</v>
      </c>
      <c r="E517" s="29" t="s">
        <v>228</v>
      </c>
      <c r="F517" s="29" t="s">
        <v>472</v>
      </c>
      <c r="G517" s="30">
        <v>35000</v>
      </c>
      <c r="H517" s="30">
        <v>17034.439999999999</v>
      </c>
      <c r="I517" s="10">
        <f t="shared" si="8"/>
        <v>0.48669828571428569</v>
      </c>
    </row>
    <row r="518" spans="1:9" ht="33.9" customHeight="1" x14ac:dyDescent="0.3">
      <c r="A518" s="29" t="s">
        <v>123</v>
      </c>
      <c r="B518" s="29" t="s">
        <v>123</v>
      </c>
      <c r="C518" s="29" t="s">
        <v>123</v>
      </c>
      <c r="D518" s="29" t="s">
        <v>473</v>
      </c>
      <c r="E518" s="29" t="s">
        <v>228</v>
      </c>
      <c r="F518" s="29" t="s">
        <v>474</v>
      </c>
      <c r="G518" s="30">
        <v>336580</v>
      </c>
      <c r="H518" s="30">
        <v>214276.45</v>
      </c>
      <c r="I518" s="10">
        <f t="shared" si="8"/>
        <v>0.63662858755719298</v>
      </c>
    </row>
    <row r="519" spans="1:9" ht="33.9" customHeight="1" x14ac:dyDescent="0.3">
      <c r="A519" s="29" t="s">
        <v>123</v>
      </c>
      <c r="B519" s="29" t="s">
        <v>123</v>
      </c>
      <c r="C519" s="29" t="s">
        <v>123</v>
      </c>
      <c r="D519" s="29" t="s">
        <v>475</v>
      </c>
      <c r="E519" s="29" t="s">
        <v>228</v>
      </c>
      <c r="F519" s="29" t="s">
        <v>476</v>
      </c>
      <c r="G519" s="30">
        <v>47700</v>
      </c>
      <c r="H519" s="30">
        <v>20173.11</v>
      </c>
      <c r="I519" s="10">
        <f t="shared" si="8"/>
        <v>0.42291635220125789</v>
      </c>
    </row>
    <row r="520" spans="1:9" ht="33.9" customHeight="1" x14ac:dyDescent="0.3">
      <c r="A520" s="29" t="s">
        <v>123</v>
      </c>
      <c r="B520" s="29" t="s">
        <v>123</v>
      </c>
      <c r="C520" s="29" t="s">
        <v>123</v>
      </c>
      <c r="D520" s="29" t="s">
        <v>477</v>
      </c>
      <c r="E520" s="29" t="s">
        <v>228</v>
      </c>
      <c r="F520" s="29" t="s">
        <v>478</v>
      </c>
      <c r="G520" s="30">
        <v>2230</v>
      </c>
      <c r="H520" s="30">
        <v>1440</v>
      </c>
      <c r="I520" s="10">
        <f t="shared" si="8"/>
        <v>0.64573991031390132</v>
      </c>
    </row>
    <row r="521" spans="1:9" ht="33.9" customHeight="1" x14ac:dyDescent="0.3">
      <c r="A521" s="29" t="s">
        <v>123</v>
      </c>
      <c r="B521" s="29" t="s">
        <v>123</v>
      </c>
      <c r="C521" s="29" t="s">
        <v>123</v>
      </c>
      <c r="D521" s="29" t="s">
        <v>440</v>
      </c>
      <c r="E521" s="29" t="s">
        <v>228</v>
      </c>
      <c r="F521" s="29" t="s">
        <v>441</v>
      </c>
      <c r="G521" s="30">
        <v>57450</v>
      </c>
      <c r="H521" s="30">
        <v>25207.759999999998</v>
      </c>
      <c r="I521" s="10">
        <f t="shared" si="8"/>
        <v>0.43877737162750213</v>
      </c>
    </row>
    <row r="522" spans="1:9" ht="33.9" customHeight="1" x14ac:dyDescent="0.3">
      <c r="A522" s="29" t="s">
        <v>123</v>
      </c>
      <c r="B522" s="29" t="s">
        <v>123</v>
      </c>
      <c r="C522" s="29" t="s">
        <v>123</v>
      </c>
      <c r="D522" s="29" t="s">
        <v>479</v>
      </c>
      <c r="E522" s="29" t="s">
        <v>228</v>
      </c>
      <c r="F522" s="29" t="s">
        <v>480</v>
      </c>
      <c r="G522" s="30">
        <v>5200</v>
      </c>
      <c r="H522" s="30">
        <v>2698.9</v>
      </c>
      <c r="I522" s="10">
        <f t="shared" si="8"/>
        <v>0.51901923076923073</v>
      </c>
    </row>
    <row r="523" spans="1:9" ht="33.9" customHeight="1" x14ac:dyDescent="0.3">
      <c r="A523" s="29" t="s">
        <v>123</v>
      </c>
      <c r="B523" s="29" t="s">
        <v>123</v>
      </c>
      <c r="C523" s="29" t="s">
        <v>123</v>
      </c>
      <c r="D523" s="29" t="s">
        <v>481</v>
      </c>
      <c r="E523" s="29" t="s">
        <v>228</v>
      </c>
      <c r="F523" s="29" t="s">
        <v>482</v>
      </c>
      <c r="G523" s="30">
        <v>3100</v>
      </c>
      <c r="H523" s="30">
        <v>80.040000000000006</v>
      </c>
      <c r="I523" s="10">
        <f t="shared" si="8"/>
        <v>2.5819354838709681E-2</v>
      </c>
    </row>
    <row r="524" spans="1:9" ht="33.9" customHeight="1" x14ac:dyDescent="0.3">
      <c r="A524" s="29" t="s">
        <v>123</v>
      </c>
      <c r="B524" s="29" t="s">
        <v>123</v>
      </c>
      <c r="C524" s="29" t="s">
        <v>123</v>
      </c>
      <c r="D524" s="29" t="s">
        <v>483</v>
      </c>
      <c r="E524" s="29" t="s">
        <v>228</v>
      </c>
      <c r="F524" s="29" t="s">
        <v>484</v>
      </c>
      <c r="G524" s="30">
        <v>15200</v>
      </c>
      <c r="H524" s="30">
        <v>6910.06</v>
      </c>
      <c r="I524" s="10">
        <f t="shared" si="8"/>
        <v>0.45460921052631581</v>
      </c>
    </row>
    <row r="525" spans="1:9" ht="33.9" customHeight="1" x14ac:dyDescent="0.3">
      <c r="A525" s="29" t="s">
        <v>123</v>
      </c>
      <c r="B525" s="29" t="s">
        <v>123</v>
      </c>
      <c r="C525" s="29" t="s">
        <v>123</v>
      </c>
      <c r="D525" s="29" t="s">
        <v>485</v>
      </c>
      <c r="E525" s="29" t="s">
        <v>228</v>
      </c>
      <c r="F525" s="29" t="s">
        <v>486</v>
      </c>
      <c r="G525" s="30">
        <v>137198</v>
      </c>
      <c r="H525" s="30">
        <v>102900</v>
      </c>
      <c r="I525" s="10">
        <f t="shared" si="8"/>
        <v>0.75001093310398115</v>
      </c>
    </row>
    <row r="526" spans="1:9" ht="33.9" customHeight="1" x14ac:dyDescent="0.3">
      <c r="A526" s="29" t="s">
        <v>123</v>
      </c>
      <c r="B526" s="29" t="s">
        <v>123</v>
      </c>
      <c r="C526" s="29" t="s">
        <v>123</v>
      </c>
      <c r="D526" s="29" t="s">
        <v>501</v>
      </c>
      <c r="E526" s="29" t="s">
        <v>228</v>
      </c>
      <c r="F526" s="29" t="s">
        <v>502</v>
      </c>
      <c r="G526" s="30">
        <v>7684</v>
      </c>
      <c r="H526" s="30">
        <v>3840</v>
      </c>
      <c r="I526" s="10">
        <f t="shared" si="8"/>
        <v>0.49973971889640811</v>
      </c>
    </row>
    <row r="527" spans="1:9" ht="33.9" customHeight="1" x14ac:dyDescent="0.3">
      <c r="A527" s="29" t="s">
        <v>123</v>
      </c>
      <c r="B527" s="29" t="s">
        <v>123</v>
      </c>
      <c r="C527" s="29" t="s">
        <v>123</v>
      </c>
      <c r="D527" s="29" t="s">
        <v>489</v>
      </c>
      <c r="E527" s="29" t="s">
        <v>228</v>
      </c>
      <c r="F527" s="29" t="s">
        <v>490</v>
      </c>
      <c r="G527" s="30">
        <v>19630</v>
      </c>
      <c r="H527" s="30">
        <v>9818.9</v>
      </c>
      <c r="I527" s="10">
        <f t="shared" si="8"/>
        <v>0.50019867549668873</v>
      </c>
    </row>
    <row r="528" spans="1:9" ht="17.7" customHeight="1" x14ac:dyDescent="0.3">
      <c r="A528" s="29" t="s">
        <v>123</v>
      </c>
      <c r="B528" s="29" t="s">
        <v>123</v>
      </c>
      <c r="C528" s="29" t="s">
        <v>123</v>
      </c>
      <c r="D528" s="29" t="s">
        <v>493</v>
      </c>
      <c r="E528" s="29" t="s">
        <v>228</v>
      </c>
      <c r="F528" s="29" t="s">
        <v>494</v>
      </c>
      <c r="G528" s="30">
        <v>1000</v>
      </c>
      <c r="H528" s="30">
        <v>0</v>
      </c>
      <c r="I528" s="10">
        <f t="shared" si="8"/>
        <v>0</v>
      </c>
    </row>
    <row r="529" spans="1:9" ht="17.7" customHeight="1" x14ac:dyDescent="0.3">
      <c r="A529" s="7"/>
      <c r="B529" s="7" t="s">
        <v>384</v>
      </c>
      <c r="C529" s="7"/>
      <c r="D529" s="7"/>
      <c r="E529" s="7"/>
      <c r="F529" s="7" t="s">
        <v>385</v>
      </c>
      <c r="G529" s="28">
        <v>21150</v>
      </c>
      <c r="H529" s="28">
        <v>0</v>
      </c>
      <c r="I529" s="10">
        <f t="shared" si="8"/>
        <v>0</v>
      </c>
    </row>
    <row r="530" spans="1:9" ht="17.7" customHeight="1" x14ac:dyDescent="0.3">
      <c r="A530" s="29" t="s">
        <v>123</v>
      </c>
      <c r="B530" s="29" t="s">
        <v>123</v>
      </c>
      <c r="C530" s="29" t="s">
        <v>123</v>
      </c>
      <c r="D530" s="29" t="s">
        <v>452</v>
      </c>
      <c r="E530" s="29" t="s">
        <v>228</v>
      </c>
      <c r="F530" s="29" t="s">
        <v>453</v>
      </c>
      <c r="G530" s="30">
        <v>13805</v>
      </c>
      <c r="H530" s="30">
        <v>0</v>
      </c>
      <c r="I530" s="10">
        <f t="shared" si="8"/>
        <v>0</v>
      </c>
    </row>
    <row r="531" spans="1:9" ht="17.7" customHeight="1" x14ac:dyDescent="0.3">
      <c r="A531" s="29" t="s">
        <v>123</v>
      </c>
      <c r="B531" s="29" t="s">
        <v>123</v>
      </c>
      <c r="C531" s="29" t="s">
        <v>123</v>
      </c>
      <c r="D531" s="29" t="s">
        <v>469</v>
      </c>
      <c r="E531" s="29" t="s">
        <v>228</v>
      </c>
      <c r="F531" s="29" t="s">
        <v>470</v>
      </c>
      <c r="G531" s="30">
        <v>2900</v>
      </c>
      <c r="H531" s="30">
        <v>0</v>
      </c>
      <c r="I531" s="10">
        <f t="shared" si="8"/>
        <v>0</v>
      </c>
    </row>
    <row r="532" spans="1:9" ht="17.7" customHeight="1" x14ac:dyDescent="0.3">
      <c r="A532" s="29" t="s">
        <v>123</v>
      </c>
      <c r="B532" s="29" t="s">
        <v>123</v>
      </c>
      <c r="C532" s="29" t="s">
        <v>123</v>
      </c>
      <c r="D532" s="29" t="s">
        <v>511</v>
      </c>
      <c r="E532" s="29" t="s">
        <v>228</v>
      </c>
      <c r="F532" s="29" t="s">
        <v>512</v>
      </c>
      <c r="G532" s="30">
        <v>1470</v>
      </c>
      <c r="H532" s="30">
        <v>0</v>
      </c>
      <c r="I532" s="10">
        <f t="shared" si="8"/>
        <v>0</v>
      </c>
    </row>
    <row r="533" spans="1:9" ht="17.7" customHeight="1" x14ac:dyDescent="0.3">
      <c r="A533" s="29" t="s">
        <v>123</v>
      </c>
      <c r="B533" s="29" t="s">
        <v>123</v>
      </c>
      <c r="C533" s="29" t="s">
        <v>123</v>
      </c>
      <c r="D533" s="29" t="s">
        <v>440</v>
      </c>
      <c r="E533" s="29" t="s">
        <v>228</v>
      </c>
      <c r="F533" s="29" t="s">
        <v>441</v>
      </c>
      <c r="G533" s="30">
        <v>2975</v>
      </c>
      <c r="H533" s="30">
        <v>0</v>
      </c>
      <c r="I533" s="10">
        <f t="shared" si="8"/>
        <v>0</v>
      </c>
    </row>
    <row r="534" spans="1:9" ht="33.9" customHeight="1" x14ac:dyDescent="0.3">
      <c r="A534" s="7"/>
      <c r="B534" s="7" t="s">
        <v>583</v>
      </c>
      <c r="C534" s="7"/>
      <c r="D534" s="7"/>
      <c r="E534" s="7"/>
      <c r="F534" s="7" t="s">
        <v>584</v>
      </c>
      <c r="G534" s="28">
        <v>1100083</v>
      </c>
      <c r="H534" s="28">
        <v>514333.38</v>
      </c>
      <c r="I534" s="10">
        <f t="shared" si="8"/>
        <v>0.46754052194243528</v>
      </c>
    </row>
    <row r="535" spans="1:9" ht="17.7" customHeight="1" x14ac:dyDescent="0.3">
      <c r="A535" s="29" t="s">
        <v>123</v>
      </c>
      <c r="B535" s="29" t="s">
        <v>123</v>
      </c>
      <c r="C535" s="29" t="s">
        <v>123</v>
      </c>
      <c r="D535" s="29" t="s">
        <v>459</v>
      </c>
      <c r="E535" s="29" t="s">
        <v>228</v>
      </c>
      <c r="F535" s="29" t="s">
        <v>460</v>
      </c>
      <c r="G535" s="30">
        <v>1000</v>
      </c>
      <c r="H535" s="30">
        <v>540</v>
      </c>
      <c r="I535" s="10">
        <f t="shared" si="8"/>
        <v>0.54</v>
      </c>
    </row>
    <row r="536" spans="1:9" ht="17.7" customHeight="1" x14ac:dyDescent="0.3">
      <c r="A536" s="29" t="s">
        <v>123</v>
      </c>
      <c r="B536" s="29" t="s">
        <v>123</v>
      </c>
      <c r="C536" s="29" t="s">
        <v>123</v>
      </c>
      <c r="D536" s="29" t="s">
        <v>461</v>
      </c>
      <c r="E536" s="29" t="s">
        <v>228</v>
      </c>
      <c r="F536" s="29" t="s">
        <v>462</v>
      </c>
      <c r="G536" s="30">
        <v>600000</v>
      </c>
      <c r="H536" s="30">
        <v>272104.11</v>
      </c>
      <c r="I536" s="10">
        <f t="shared" si="8"/>
        <v>0.45350684999999996</v>
      </c>
    </row>
    <row r="537" spans="1:9" ht="33.9" customHeight="1" x14ac:dyDescent="0.3">
      <c r="A537" s="29" t="s">
        <v>123</v>
      </c>
      <c r="B537" s="29" t="s">
        <v>123</v>
      </c>
      <c r="C537" s="29" t="s">
        <v>123</v>
      </c>
      <c r="D537" s="29" t="s">
        <v>463</v>
      </c>
      <c r="E537" s="29" t="s">
        <v>228</v>
      </c>
      <c r="F537" s="29" t="s">
        <v>464</v>
      </c>
      <c r="G537" s="30">
        <v>52065</v>
      </c>
      <c r="H537" s="30">
        <v>52064.89</v>
      </c>
      <c r="I537" s="10">
        <f t="shared" si="8"/>
        <v>0.99999788725631422</v>
      </c>
    </row>
    <row r="538" spans="1:9" ht="33.9" customHeight="1" x14ac:dyDescent="0.3">
      <c r="A538" s="29" t="s">
        <v>123</v>
      </c>
      <c r="B538" s="29" t="s">
        <v>123</v>
      </c>
      <c r="C538" s="29" t="s">
        <v>123</v>
      </c>
      <c r="D538" s="29" t="s">
        <v>465</v>
      </c>
      <c r="E538" s="29" t="s">
        <v>228</v>
      </c>
      <c r="F538" s="29" t="s">
        <v>466</v>
      </c>
      <c r="G538" s="30">
        <v>113100</v>
      </c>
      <c r="H538" s="30">
        <v>50696.23</v>
      </c>
      <c r="I538" s="10">
        <f t="shared" si="8"/>
        <v>0.4482425287356322</v>
      </c>
    </row>
    <row r="539" spans="1:9" ht="33.9" customHeight="1" x14ac:dyDescent="0.3">
      <c r="A539" s="29" t="s">
        <v>123</v>
      </c>
      <c r="B539" s="29" t="s">
        <v>123</v>
      </c>
      <c r="C539" s="29" t="s">
        <v>123</v>
      </c>
      <c r="D539" s="29" t="s">
        <v>467</v>
      </c>
      <c r="E539" s="29" t="s">
        <v>228</v>
      </c>
      <c r="F539" s="29" t="s">
        <v>468</v>
      </c>
      <c r="G539" s="30">
        <v>13945</v>
      </c>
      <c r="H539" s="30">
        <v>5957.74</v>
      </c>
      <c r="I539" s="10">
        <f t="shared" si="8"/>
        <v>0.427231265686626</v>
      </c>
    </row>
    <row r="540" spans="1:9" ht="33.9" customHeight="1" x14ac:dyDescent="0.3">
      <c r="A540" s="29" t="s">
        <v>123</v>
      </c>
      <c r="B540" s="29" t="s">
        <v>123</v>
      </c>
      <c r="C540" s="29" t="s">
        <v>123</v>
      </c>
      <c r="D540" s="29" t="s">
        <v>452</v>
      </c>
      <c r="E540" s="29" t="s">
        <v>228</v>
      </c>
      <c r="F540" s="29" t="s">
        <v>453</v>
      </c>
      <c r="G540" s="30">
        <v>19278</v>
      </c>
      <c r="H540" s="30">
        <v>9329.81</v>
      </c>
      <c r="I540" s="10">
        <f t="shared" si="8"/>
        <v>0.48396151053013797</v>
      </c>
    </row>
    <row r="541" spans="1:9" ht="33.9" customHeight="1" x14ac:dyDescent="0.3">
      <c r="A541" s="29" t="s">
        <v>123</v>
      </c>
      <c r="B541" s="29" t="s">
        <v>123</v>
      </c>
      <c r="C541" s="29" t="s">
        <v>123</v>
      </c>
      <c r="D541" s="29" t="s">
        <v>469</v>
      </c>
      <c r="E541" s="29" t="s">
        <v>228</v>
      </c>
      <c r="F541" s="29" t="s">
        <v>470</v>
      </c>
      <c r="G541" s="30">
        <v>28500</v>
      </c>
      <c r="H541" s="30">
        <v>9517.1299999999992</v>
      </c>
      <c r="I541" s="10">
        <f t="shared" si="8"/>
        <v>0.33393438596491226</v>
      </c>
    </row>
    <row r="542" spans="1:9" ht="17.7" customHeight="1" x14ac:dyDescent="0.3">
      <c r="A542" s="29" t="s">
        <v>123</v>
      </c>
      <c r="B542" s="29" t="s">
        <v>123</v>
      </c>
      <c r="C542" s="29" t="s">
        <v>123</v>
      </c>
      <c r="D542" s="29" t="s">
        <v>511</v>
      </c>
      <c r="E542" s="29" t="s">
        <v>228</v>
      </c>
      <c r="F542" s="29" t="s">
        <v>512</v>
      </c>
      <c r="G542" s="30">
        <v>1049</v>
      </c>
      <c r="H542" s="30">
        <v>0</v>
      </c>
      <c r="I542" s="10">
        <f t="shared" si="8"/>
        <v>0</v>
      </c>
    </row>
    <row r="543" spans="1:9" ht="33.9" customHeight="1" x14ac:dyDescent="0.3">
      <c r="A543" s="29" t="s">
        <v>123</v>
      </c>
      <c r="B543" s="29" t="s">
        <v>123</v>
      </c>
      <c r="C543" s="29" t="s">
        <v>123</v>
      </c>
      <c r="D543" s="29" t="s">
        <v>473</v>
      </c>
      <c r="E543" s="29" t="s">
        <v>228</v>
      </c>
      <c r="F543" s="29" t="s">
        <v>474</v>
      </c>
      <c r="G543" s="30">
        <v>30480</v>
      </c>
      <c r="H543" s="30">
        <v>8629.67</v>
      </c>
      <c r="I543" s="10">
        <f t="shared" si="8"/>
        <v>0.28312565616797902</v>
      </c>
    </row>
    <row r="544" spans="1:9" ht="17.7" customHeight="1" x14ac:dyDescent="0.3">
      <c r="A544" s="29" t="s">
        <v>123</v>
      </c>
      <c r="B544" s="29" t="s">
        <v>123</v>
      </c>
      <c r="C544" s="29" t="s">
        <v>123</v>
      </c>
      <c r="D544" s="29" t="s">
        <v>475</v>
      </c>
      <c r="E544" s="29" t="s">
        <v>228</v>
      </c>
      <c r="F544" s="29" t="s">
        <v>476</v>
      </c>
      <c r="G544" s="30">
        <v>5000</v>
      </c>
      <c r="H544" s="30">
        <v>1451.1</v>
      </c>
      <c r="I544" s="10">
        <f t="shared" si="8"/>
        <v>0.29021999999999998</v>
      </c>
    </row>
    <row r="545" spans="1:9" ht="17.7" customHeight="1" x14ac:dyDescent="0.3">
      <c r="A545" s="29" t="s">
        <v>123</v>
      </c>
      <c r="B545" s="29" t="s">
        <v>123</v>
      </c>
      <c r="C545" s="29" t="s">
        <v>123</v>
      </c>
      <c r="D545" s="29" t="s">
        <v>477</v>
      </c>
      <c r="E545" s="29" t="s">
        <v>228</v>
      </c>
      <c r="F545" s="29" t="s">
        <v>478</v>
      </c>
      <c r="G545" s="30">
        <v>1000</v>
      </c>
      <c r="H545" s="30">
        <v>440</v>
      </c>
      <c r="I545" s="10">
        <f t="shared" si="8"/>
        <v>0.44</v>
      </c>
    </row>
    <row r="546" spans="1:9" ht="33.9" customHeight="1" x14ac:dyDescent="0.3">
      <c r="A546" s="29" t="s">
        <v>123</v>
      </c>
      <c r="B546" s="29" t="s">
        <v>123</v>
      </c>
      <c r="C546" s="29" t="s">
        <v>123</v>
      </c>
      <c r="D546" s="29" t="s">
        <v>440</v>
      </c>
      <c r="E546" s="29" t="s">
        <v>228</v>
      </c>
      <c r="F546" s="29" t="s">
        <v>441</v>
      </c>
      <c r="G546" s="30">
        <v>120000</v>
      </c>
      <c r="H546" s="30">
        <v>59111.39</v>
      </c>
      <c r="I546" s="10">
        <f t="shared" si="8"/>
        <v>0.49259491666666666</v>
      </c>
    </row>
    <row r="547" spans="1:9" ht="17.7" customHeight="1" x14ac:dyDescent="0.3">
      <c r="A547" s="29" t="s">
        <v>123</v>
      </c>
      <c r="B547" s="29" t="s">
        <v>123</v>
      </c>
      <c r="C547" s="29" t="s">
        <v>123</v>
      </c>
      <c r="D547" s="29" t="s">
        <v>479</v>
      </c>
      <c r="E547" s="29" t="s">
        <v>228</v>
      </c>
      <c r="F547" s="29" t="s">
        <v>480</v>
      </c>
      <c r="G547" s="30">
        <v>10000</v>
      </c>
      <c r="H547" s="30">
        <v>2967.87</v>
      </c>
      <c r="I547" s="10">
        <f t="shared" si="8"/>
        <v>0.29678699999999997</v>
      </c>
    </row>
    <row r="548" spans="1:9" ht="17.7" customHeight="1" x14ac:dyDescent="0.3">
      <c r="A548" s="29" t="s">
        <v>123</v>
      </c>
      <c r="B548" s="29" t="s">
        <v>123</v>
      </c>
      <c r="C548" s="29" t="s">
        <v>123</v>
      </c>
      <c r="D548" s="29" t="s">
        <v>497</v>
      </c>
      <c r="E548" s="29" t="s">
        <v>228</v>
      </c>
      <c r="F548" s="29" t="s">
        <v>498</v>
      </c>
      <c r="G548" s="30">
        <v>60000</v>
      </c>
      <c r="H548" s="30">
        <v>23152.5</v>
      </c>
      <c r="I548" s="10">
        <f t="shared" si="8"/>
        <v>0.38587500000000002</v>
      </c>
    </row>
    <row r="549" spans="1:9" ht="33.9" customHeight="1" x14ac:dyDescent="0.3">
      <c r="A549" s="29" t="s">
        <v>123</v>
      </c>
      <c r="B549" s="29" t="s">
        <v>123</v>
      </c>
      <c r="C549" s="29" t="s">
        <v>123</v>
      </c>
      <c r="D549" s="29" t="s">
        <v>481</v>
      </c>
      <c r="E549" s="29" t="s">
        <v>228</v>
      </c>
      <c r="F549" s="29" t="s">
        <v>482</v>
      </c>
      <c r="G549" s="30">
        <v>3100</v>
      </c>
      <c r="H549" s="30">
        <v>612.61</v>
      </c>
      <c r="I549" s="10">
        <f t="shared" si="8"/>
        <v>0.19761612903225806</v>
      </c>
    </row>
    <row r="550" spans="1:9" ht="17.7" customHeight="1" x14ac:dyDescent="0.3">
      <c r="A550" s="29" t="s">
        <v>123</v>
      </c>
      <c r="B550" s="29" t="s">
        <v>123</v>
      </c>
      <c r="C550" s="29" t="s">
        <v>123</v>
      </c>
      <c r="D550" s="29" t="s">
        <v>483</v>
      </c>
      <c r="E550" s="29" t="s">
        <v>228</v>
      </c>
      <c r="F550" s="29" t="s">
        <v>484</v>
      </c>
      <c r="G550" s="30">
        <v>8000</v>
      </c>
      <c r="H550" s="30">
        <v>0</v>
      </c>
      <c r="I550" s="10">
        <f t="shared" si="8"/>
        <v>0</v>
      </c>
    </row>
    <row r="551" spans="1:9" ht="33.9" customHeight="1" x14ac:dyDescent="0.3">
      <c r="A551" s="29" t="s">
        <v>123</v>
      </c>
      <c r="B551" s="29" t="s">
        <v>123</v>
      </c>
      <c r="C551" s="29" t="s">
        <v>123</v>
      </c>
      <c r="D551" s="29" t="s">
        <v>485</v>
      </c>
      <c r="E551" s="29" t="s">
        <v>228</v>
      </c>
      <c r="F551" s="29" t="s">
        <v>486</v>
      </c>
      <c r="G551" s="30">
        <v>23500</v>
      </c>
      <c r="H551" s="30">
        <v>17052.830000000002</v>
      </c>
      <c r="I551" s="10">
        <f t="shared" si="8"/>
        <v>0.72565234042553195</v>
      </c>
    </row>
    <row r="552" spans="1:9" ht="17.7" customHeight="1" x14ac:dyDescent="0.3">
      <c r="A552" s="29" t="s">
        <v>123</v>
      </c>
      <c r="B552" s="29" t="s">
        <v>123</v>
      </c>
      <c r="C552" s="29" t="s">
        <v>123</v>
      </c>
      <c r="D552" s="29" t="s">
        <v>489</v>
      </c>
      <c r="E552" s="29" t="s">
        <v>228</v>
      </c>
      <c r="F552" s="29" t="s">
        <v>490</v>
      </c>
      <c r="G552" s="30">
        <v>1600</v>
      </c>
      <c r="H552" s="30">
        <v>225.5</v>
      </c>
      <c r="I552" s="10">
        <f t="shared" si="8"/>
        <v>0.14093749999999999</v>
      </c>
    </row>
    <row r="553" spans="1:9" ht="17.7" customHeight="1" x14ac:dyDescent="0.3">
      <c r="A553" s="29" t="s">
        <v>123</v>
      </c>
      <c r="B553" s="29" t="s">
        <v>123</v>
      </c>
      <c r="C553" s="29" t="s">
        <v>123</v>
      </c>
      <c r="D553" s="29" t="s">
        <v>491</v>
      </c>
      <c r="E553" s="29" t="s">
        <v>228</v>
      </c>
      <c r="F553" s="29" t="s">
        <v>492</v>
      </c>
      <c r="G553" s="30">
        <v>1000</v>
      </c>
      <c r="H553" s="30">
        <v>0</v>
      </c>
      <c r="I553" s="10">
        <f t="shared" si="8"/>
        <v>0</v>
      </c>
    </row>
    <row r="554" spans="1:9" ht="33.9" customHeight="1" x14ac:dyDescent="0.3">
      <c r="A554" s="29" t="s">
        <v>123</v>
      </c>
      <c r="B554" s="29" t="s">
        <v>123</v>
      </c>
      <c r="C554" s="29" t="s">
        <v>123</v>
      </c>
      <c r="D554" s="29" t="s">
        <v>493</v>
      </c>
      <c r="E554" s="29" t="s">
        <v>228</v>
      </c>
      <c r="F554" s="29" t="s">
        <v>494</v>
      </c>
      <c r="G554" s="30">
        <v>7466</v>
      </c>
      <c r="H554" s="30">
        <v>480</v>
      </c>
      <c r="I554" s="10">
        <f t="shared" si="8"/>
        <v>6.4291454594160191E-2</v>
      </c>
    </row>
    <row r="555" spans="1:9" ht="33.9" customHeight="1" x14ac:dyDescent="0.3">
      <c r="A555" s="7"/>
      <c r="B555" s="7" t="s">
        <v>585</v>
      </c>
      <c r="C555" s="7"/>
      <c r="D555" s="7"/>
      <c r="E555" s="7"/>
      <c r="F555" s="7" t="s">
        <v>586</v>
      </c>
      <c r="G555" s="28">
        <v>35401</v>
      </c>
      <c r="H555" s="28">
        <v>503.55</v>
      </c>
      <c r="I555" s="10">
        <f t="shared" si="8"/>
        <v>1.4224174458348634E-2</v>
      </c>
    </row>
    <row r="556" spans="1:9" ht="17.7" customHeight="1" x14ac:dyDescent="0.3">
      <c r="A556" s="29" t="s">
        <v>123</v>
      </c>
      <c r="B556" s="29" t="s">
        <v>123</v>
      </c>
      <c r="C556" s="29" t="s">
        <v>123</v>
      </c>
      <c r="D556" s="29" t="s">
        <v>465</v>
      </c>
      <c r="E556" s="29" t="s">
        <v>228</v>
      </c>
      <c r="F556" s="29" t="s">
        <v>466</v>
      </c>
      <c r="G556" s="30">
        <v>3850</v>
      </c>
      <c r="H556" s="30">
        <v>0</v>
      </c>
      <c r="I556" s="10">
        <f t="shared" si="8"/>
        <v>0</v>
      </c>
    </row>
    <row r="557" spans="1:9" ht="33.9" customHeight="1" x14ac:dyDescent="0.3">
      <c r="A557" s="29" t="s">
        <v>123</v>
      </c>
      <c r="B557" s="29" t="s">
        <v>123</v>
      </c>
      <c r="C557" s="29" t="s">
        <v>123</v>
      </c>
      <c r="D557" s="29" t="s">
        <v>467</v>
      </c>
      <c r="E557" s="29" t="s">
        <v>228</v>
      </c>
      <c r="F557" s="29" t="s">
        <v>468</v>
      </c>
      <c r="G557" s="30">
        <v>550</v>
      </c>
      <c r="H557" s="30">
        <v>0</v>
      </c>
      <c r="I557" s="10">
        <f t="shared" si="8"/>
        <v>0</v>
      </c>
    </row>
    <row r="558" spans="1:9" ht="17.7" customHeight="1" x14ac:dyDescent="0.3">
      <c r="A558" s="29" t="s">
        <v>123</v>
      </c>
      <c r="B558" s="29" t="s">
        <v>123</v>
      </c>
      <c r="C558" s="29" t="s">
        <v>123</v>
      </c>
      <c r="D558" s="29" t="s">
        <v>452</v>
      </c>
      <c r="E558" s="29" t="s">
        <v>228</v>
      </c>
      <c r="F558" s="29" t="s">
        <v>453</v>
      </c>
      <c r="G558" s="30">
        <v>22320</v>
      </c>
      <c r="H558" s="30">
        <v>0</v>
      </c>
      <c r="I558" s="10">
        <f t="shared" si="8"/>
        <v>0</v>
      </c>
    </row>
    <row r="559" spans="1:9" ht="17.7" customHeight="1" x14ac:dyDescent="0.3">
      <c r="A559" s="29" t="s">
        <v>123</v>
      </c>
      <c r="B559" s="29" t="s">
        <v>123</v>
      </c>
      <c r="C559" s="29" t="s">
        <v>123</v>
      </c>
      <c r="D559" s="29" t="s">
        <v>469</v>
      </c>
      <c r="E559" s="29" t="s">
        <v>228</v>
      </c>
      <c r="F559" s="29" t="s">
        <v>470</v>
      </c>
      <c r="G559" s="30">
        <v>1023</v>
      </c>
      <c r="H559" s="30">
        <v>0</v>
      </c>
      <c r="I559" s="10">
        <f t="shared" si="8"/>
        <v>0</v>
      </c>
    </row>
    <row r="560" spans="1:9" ht="17.7" customHeight="1" x14ac:dyDescent="0.3">
      <c r="A560" s="29" t="s">
        <v>123</v>
      </c>
      <c r="B560" s="29" t="s">
        <v>123</v>
      </c>
      <c r="C560" s="29" t="s">
        <v>123</v>
      </c>
      <c r="D560" s="29" t="s">
        <v>473</v>
      </c>
      <c r="E560" s="29" t="s">
        <v>228</v>
      </c>
      <c r="F560" s="29" t="s">
        <v>474</v>
      </c>
      <c r="G560" s="30">
        <v>5400</v>
      </c>
      <c r="H560" s="30">
        <v>503.55</v>
      </c>
      <c r="I560" s="10">
        <f t="shared" si="8"/>
        <v>9.325E-2</v>
      </c>
    </row>
    <row r="561" spans="1:9" ht="17.7" customHeight="1" x14ac:dyDescent="0.3">
      <c r="A561" s="29" t="s">
        <v>123</v>
      </c>
      <c r="B561" s="29" t="s">
        <v>123</v>
      </c>
      <c r="C561" s="29" t="s">
        <v>123</v>
      </c>
      <c r="D561" s="29" t="s">
        <v>475</v>
      </c>
      <c r="E561" s="29" t="s">
        <v>228</v>
      </c>
      <c r="F561" s="29" t="s">
        <v>476</v>
      </c>
      <c r="G561" s="30">
        <v>1023</v>
      </c>
      <c r="H561" s="30">
        <v>0</v>
      </c>
      <c r="I561" s="10">
        <f t="shared" si="8"/>
        <v>0</v>
      </c>
    </row>
    <row r="562" spans="1:9" ht="17.7" customHeight="1" x14ac:dyDescent="0.3">
      <c r="A562" s="29" t="s">
        <v>123</v>
      </c>
      <c r="B562" s="29" t="s">
        <v>123</v>
      </c>
      <c r="C562" s="29" t="s">
        <v>123</v>
      </c>
      <c r="D562" s="29" t="s">
        <v>440</v>
      </c>
      <c r="E562" s="29" t="s">
        <v>228</v>
      </c>
      <c r="F562" s="29" t="s">
        <v>441</v>
      </c>
      <c r="G562" s="30">
        <v>1235</v>
      </c>
      <c r="H562" s="30">
        <v>0</v>
      </c>
      <c r="I562" s="10">
        <f t="shared" si="8"/>
        <v>0</v>
      </c>
    </row>
    <row r="563" spans="1:9" ht="33.9" customHeight="1" x14ac:dyDescent="0.3">
      <c r="A563" s="7"/>
      <c r="B563" s="7" t="s">
        <v>386</v>
      </c>
      <c r="C563" s="7"/>
      <c r="D563" s="7"/>
      <c r="E563" s="7"/>
      <c r="F563" s="7" t="s">
        <v>251</v>
      </c>
      <c r="G563" s="28">
        <v>160775</v>
      </c>
      <c r="H563" s="28">
        <v>24569.72</v>
      </c>
      <c r="I563" s="10">
        <f t="shared" si="8"/>
        <v>0.15282052557922562</v>
      </c>
    </row>
    <row r="564" spans="1:9" ht="33.9" customHeight="1" x14ac:dyDescent="0.3">
      <c r="A564" s="29" t="s">
        <v>123</v>
      </c>
      <c r="B564" s="29" t="s">
        <v>123</v>
      </c>
      <c r="C564" s="29" t="s">
        <v>123</v>
      </c>
      <c r="D564" s="29" t="s">
        <v>461</v>
      </c>
      <c r="E564" s="29" t="s">
        <v>121</v>
      </c>
      <c r="F564" s="29" t="s">
        <v>462</v>
      </c>
      <c r="G564" s="30">
        <v>102675</v>
      </c>
      <c r="H564" s="30">
        <v>15894.16</v>
      </c>
      <c r="I564" s="10">
        <f t="shared" si="8"/>
        <v>0.15480068176284392</v>
      </c>
    </row>
    <row r="565" spans="1:9" ht="33.9" customHeight="1" x14ac:dyDescent="0.3">
      <c r="A565" s="29" t="s">
        <v>123</v>
      </c>
      <c r="B565" s="29" t="s">
        <v>123</v>
      </c>
      <c r="C565" s="29" t="s">
        <v>123</v>
      </c>
      <c r="D565" s="29" t="s">
        <v>461</v>
      </c>
      <c r="E565" s="29" t="s">
        <v>146</v>
      </c>
      <c r="F565" s="29" t="s">
        <v>462</v>
      </c>
      <c r="G565" s="30">
        <v>9405</v>
      </c>
      <c r="H565" s="30">
        <v>1455.84</v>
      </c>
      <c r="I565" s="10">
        <f t="shared" si="8"/>
        <v>0.15479425837320573</v>
      </c>
    </row>
    <row r="566" spans="1:9" ht="33.9" customHeight="1" x14ac:dyDescent="0.3">
      <c r="A566" s="29" t="s">
        <v>123</v>
      </c>
      <c r="B566" s="29" t="s">
        <v>123</v>
      </c>
      <c r="C566" s="29" t="s">
        <v>123</v>
      </c>
      <c r="D566" s="29" t="s">
        <v>465</v>
      </c>
      <c r="E566" s="29" t="s">
        <v>121</v>
      </c>
      <c r="F566" s="29" t="s">
        <v>466</v>
      </c>
      <c r="G566" s="30">
        <v>17928</v>
      </c>
      <c r="H566" s="30">
        <v>2775.11</v>
      </c>
      <c r="I566" s="10">
        <f t="shared" si="8"/>
        <v>0.15479194556001785</v>
      </c>
    </row>
    <row r="567" spans="1:9" ht="33.9" customHeight="1" x14ac:dyDescent="0.3">
      <c r="A567" s="29" t="s">
        <v>123</v>
      </c>
      <c r="B567" s="29" t="s">
        <v>123</v>
      </c>
      <c r="C567" s="29" t="s">
        <v>123</v>
      </c>
      <c r="D567" s="29" t="s">
        <v>465</v>
      </c>
      <c r="E567" s="29" t="s">
        <v>146</v>
      </c>
      <c r="F567" s="29" t="s">
        <v>466</v>
      </c>
      <c r="G567" s="30">
        <v>1642</v>
      </c>
      <c r="H567" s="30">
        <v>254.19</v>
      </c>
      <c r="I567" s="10">
        <f t="shared" si="8"/>
        <v>0.15480511571254568</v>
      </c>
    </row>
    <row r="568" spans="1:9" ht="33.9" customHeight="1" x14ac:dyDescent="0.3">
      <c r="A568" s="29" t="s">
        <v>123</v>
      </c>
      <c r="B568" s="29" t="s">
        <v>123</v>
      </c>
      <c r="C568" s="29" t="s">
        <v>123</v>
      </c>
      <c r="D568" s="29" t="s">
        <v>467</v>
      </c>
      <c r="E568" s="29" t="s">
        <v>121</v>
      </c>
      <c r="F568" s="29" t="s">
        <v>468</v>
      </c>
      <c r="G568" s="30">
        <v>1617</v>
      </c>
      <c r="H568" s="30">
        <v>183.6</v>
      </c>
      <c r="I568" s="10">
        <f t="shared" si="8"/>
        <v>0.11354359925788497</v>
      </c>
    </row>
    <row r="569" spans="1:9" ht="33.9" customHeight="1" x14ac:dyDescent="0.3">
      <c r="A569" s="29" t="s">
        <v>123</v>
      </c>
      <c r="B569" s="29" t="s">
        <v>123</v>
      </c>
      <c r="C569" s="29" t="s">
        <v>123</v>
      </c>
      <c r="D569" s="29" t="s">
        <v>467</v>
      </c>
      <c r="E569" s="29" t="s">
        <v>146</v>
      </c>
      <c r="F569" s="29" t="s">
        <v>468</v>
      </c>
      <c r="G569" s="30">
        <v>148</v>
      </c>
      <c r="H569" s="30">
        <v>16.82</v>
      </c>
      <c r="I569" s="10">
        <f t="shared" si="8"/>
        <v>0.11364864864864865</v>
      </c>
    </row>
    <row r="570" spans="1:9" ht="33.9" customHeight="1" x14ac:dyDescent="0.3">
      <c r="A570" s="29" t="s">
        <v>123</v>
      </c>
      <c r="B570" s="29" t="s">
        <v>123</v>
      </c>
      <c r="C570" s="29" t="s">
        <v>123</v>
      </c>
      <c r="D570" s="29" t="s">
        <v>469</v>
      </c>
      <c r="E570" s="29" t="s">
        <v>121</v>
      </c>
      <c r="F570" s="29" t="s">
        <v>470</v>
      </c>
      <c r="G570" s="30">
        <v>25064</v>
      </c>
      <c r="H570" s="30">
        <v>3655.2</v>
      </c>
      <c r="I570" s="10">
        <f t="shared" si="8"/>
        <v>0.14583466326204914</v>
      </c>
    </row>
    <row r="571" spans="1:9" ht="33.9" customHeight="1" x14ac:dyDescent="0.3">
      <c r="A571" s="29" t="s">
        <v>123</v>
      </c>
      <c r="B571" s="29" t="s">
        <v>123</v>
      </c>
      <c r="C571" s="29" t="s">
        <v>123</v>
      </c>
      <c r="D571" s="29" t="s">
        <v>469</v>
      </c>
      <c r="E571" s="29" t="s">
        <v>146</v>
      </c>
      <c r="F571" s="29" t="s">
        <v>470</v>
      </c>
      <c r="G571" s="30">
        <v>2296</v>
      </c>
      <c r="H571" s="30">
        <v>334.8</v>
      </c>
      <c r="I571" s="10">
        <f t="shared" si="8"/>
        <v>0.14581881533101046</v>
      </c>
    </row>
    <row r="572" spans="1:9" ht="33.9" customHeight="1" x14ac:dyDescent="0.3">
      <c r="A572" s="3" t="s">
        <v>387</v>
      </c>
      <c r="B572" s="3"/>
      <c r="C572" s="3"/>
      <c r="D572" s="3"/>
      <c r="E572" s="3"/>
      <c r="F572" s="3" t="s">
        <v>388</v>
      </c>
      <c r="G572" s="27">
        <v>5828271.75</v>
      </c>
      <c r="H572" s="27">
        <v>2508950.5</v>
      </c>
      <c r="I572" s="5">
        <f t="shared" si="8"/>
        <v>0.4304793269119615</v>
      </c>
    </row>
    <row r="573" spans="1:9" ht="17.7" customHeight="1" x14ac:dyDescent="0.3">
      <c r="A573" s="7"/>
      <c r="B573" s="7" t="s">
        <v>587</v>
      </c>
      <c r="C573" s="7"/>
      <c r="D573" s="7"/>
      <c r="E573" s="7"/>
      <c r="F573" s="7" t="s">
        <v>588</v>
      </c>
      <c r="G573" s="28">
        <v>136640</v>
      </c>
      <c r="H573" s="28">
        <v>136640</v>
      </c>
      <c r="I573" s="10">
        <f t="shared" si="8"/>
        <v>1</v>
      </c>
    </row>
    <row r="574" spans="1:9" ht="33.9" customHeight="1" x14ac:dyDescent="0.3">
      <c r="A574" s="29" t="s">
        <v>123</v>
      </c>
      <c r="B574" s="29" t="s">
        <v>123</v>
      </c>
      <c r="C574" s="29" t="s">
        <v>123</v>
      </c>
      <c r="D574" s="29" t="s">
        <v>536</v>
      </c>
      <c r="E574" s="29" t="s">
        <v>228</v>
      </c>
      <c r="F574" s="29" t="s">
        <v>537</v>
      </c>
      <c r="G574" s="30">
        <v>136640</v>
      </c>
      <c r="H574" s="30">
        <v>136640</v>
      </c>
      <c r="I574" s="10">
        <f t="shared" si="8"/>
        <v>1</v>
      </c>
    </row>
    <row r="575" spans="1:9" ht="33.9" customHeight="1" x14ac:dyDescent="0.3">
      <c r="A575" s="7"/>
      <c r="B575" s="7" t="s">
        <v>389</v>
      </c>
      <c r="C575" s="7"/>
      <c r="D575" s="7"/>
      <c r="E575" s="7"/>
      <c r="F575" s="7" t="s">
        <v>390</v>
      </c>
      <c r="G575" s="28">
        <v>734402.75</v>
      </c>
      <c r="H575" s="28">
        <v>298216.23</v>
      </c>
      <c r="I575" s="10">
        <f t="shared" si="8"/>
        <v>0.40606633077013937</v>
      </c>
    </row>
    <row r="576" spans="1:9" ht="17.7" customHeight="1" x14ac:dyDescent="0.3">
      <c r="A576" s="29" t="s">
        <v>123</v>
      </c>
      <c r="B576" s="29" t="s">
        <v>123</v>
      </c>
      <c r="C576" s="29" t="s">
        <v>123</v>
      </c>
      <c r="D576" s="29" t="s">
        <v>459</v>
      </c>
      <c r="E576" s="29" t="s">
        <v>228</v>
      </c>
      <c r="F576" s="29" t="s">
        <v>460</v>
      </c>
      <c r="G576" s="30">
        <v>800</v>
      </c>
      <c r="H576" s="30">
        <v>120</v>
      </c>
      <c r="I576" s="10">
        <f t="shared" si="8"/>
        <v>0.15</v>
      </c>
    </row>
    <row r="577" spans="1:9" ht="33.9" customHeight="1" x14ac:dyDescent="0.3">
      <c r="A577" s="29" t="s">
        <v>123</v>
      </c>
      <c r="B577" s="29" t="s">
        <v>123</v>
      </c>
      <c r="C577" s="29" t="s">
        <v>123</v>
      </c>
      <c r="D577" s="29" t="s">
        <v>461</v>
      </c>
      <c r="E577" s="29" t="s">
        <v>228</v>
      </c>
      <c r="F577" s="29" t="s">
        <v>462</v>
      </c>
      <c r="G577" s="30">
        <v>321115.62</v>
      </c>
      <c r="H577" s="30">
        <v>133850.54</v>
      </c>
      <c r="I577" s="10">
        <f t="shared" si="8"/>
        <v>0.41682973877134977</v>
      </c>
    </row>
    <row r="578" spans="1:9" ht="17.7" customHeight="1" x14ac:dyDescent="0.3">
      <c r="A578" s="29" t="s">
        <v>123</v>
      </c>
      <c r="B578" s="29" t="s">
        <v>123</v>
      </c>
      <c r="C578" s="29" t="s">
        <v>123</v>
      </c>
      <c r="D578" s="29" t="s">
        <v>463</v>
      </c>
      <c r="E578" s="29" t="s">
        <v>228</v>
      </c>
      <c r="F578" s="29" t="s">
        <v>464</v>
      </c>
      <c r="G578" s="30">
        <v>22197.13</v>
      </c>
      <c r="H578" s="30">
        <v>22197.13</v>
      </c>
      <c r="I578" s="10">
        <f t="shared" ref="I578:I641" si="9">IF($G578=0,0,$H578/$G578)</f>
        <v>1</v>
      </c>
    </row>
    <row r="579" spans="1:9" ht="33.9" customHeight="1" x14ac:dyDescent="0.3">
      <c r="A579" s="29" t="s">
        <v>123</v>
      </c>
      <c r="B579" s="29" t="s">
        <v>123</v>
      </c>
      <c r="C579" s="29" t="s">
        <v>123</v>
      </c>
      <c r="D579" s="29" t="s">
        <v>465</v>
      </c>
      <c r="E579" s="29" t="s">
        <v>228</v>
      </c>
      <c r="F579" s="29" t="s">
        <v>466</v>
      </c>
      <c r="G579" s="30">
        <v>63702</v>
      </c>
      <c r="H579" s="30">
        <v>25528.73</v>
      </c>
      <c r="I579" s="10">
        <f t="shared" si="9"/>
        <v>0.40075240965746756</v>
      </c>
    </row>
    <row r="580" spans="1:9" ht="33.9" customHeight="1" x14ac:dyDescent="0.3">
      <c r="A580" s="29" t="s">
        <v>123</v>
      </c>
      <c r="B580" s="29" t="s">
        <v>123</v>
      </c>
      <c r="C580" s="29" t="s">
        <v>123</v>
      </c>
      <c r="D580" s="29" t="s">
        <v>467</v>
      </c>
      <c r="E580" s="29" t="s">
        <v>228</v>
      </c>
      <c r="F580" s="29" t="s">
        <v>468</v>
      </c>
      <c r="G580" s="30">
        <v>12953</v>
      </c>
      <c r="H580" s="30">
        <v>3383.18</v>
      </c>
      <c r="I580" s="10">
        <f t="shared" si="9"/>
        <v>0.26118891376515091</v>
      </c>
    </row>
    <row r="581" spans="1:9" ht="33.9" customHeight="1" x14ac:dyDescent="0.3">
      <c r="A581" s="29" t="s">
        <v>123</v>
      </c>
      <c r="B581" s="29" t="s">
        <v>123</v>
      </c>
      <c r="C581" s="29" t="s">
        <v>123</v>
      </c>
      <c r="D581" s="29" t="s">
        <v>452</v>
      </c>
      <c r="E581" s="29" t="s">
        <v>228</v>
      </c>
      <c r="F581" s="29" t="s">
        <v>453</v>
      </c>
      <c r="G581" s="30">
        <v>79902</v>
      </c>
      <c r="H581" s="30">
        <v>25280.39</v>
      </c>
      <c r="I581" s="10">
        <f t="shared" si="9"/>
        <v>0.31639245575830394</v>
      </c>
    </row>
    <row r="582" spans="1:9" ht="33.9" customHeight="1" x14ac:dyDescent="0.3">
      <c r="A582" s="29" t="s">
        <v>123</v>
      </c>
      <c r="B582" s="29" t="s">
        <v>123</v>
      </c>
      <c r="C582" s="29" t="s">
        <v>123</v>
      </c>
      <c r="D582" s="29" t="s">
        <v>469</v>
      </c>
      <c r="E582" s="29" t="s">
        <v>228</v>
      </c>
      <c r="F582" s="29" t="s">
        <v>470</v>
      </c>
      <c r="G582" s="30">
        <v>33000</v>
      </c>
      <c r="H582" s="30">
        <v>2419.27</v>
      </c>
      <c r="I582" s="10">
        <f t="shared" si="9"/>
        <v>7.3311212121212124E-2</v>
      </c>
    </row>
    <row r="583" spans="1:9" ht="17.7" customHeight="1" x14ac:dyDescent="0.3">
      <c r="A583" s="29" t="s">
        <v>123</v>
      </c>
      <c r="B583" s="29" t="s">
        <v>123</v>
      </c>
      <c r="C583" s="29" t="s">
        <v>123</v>
      </c>
      <c r="D583" s="29" t="s">
        <v>473</v>
      </c>
      <c r="E583" s="29" t="s">
        <v>228</v>
      </c>
      <c r="F583" s="29" t="s">
        <v>474</v>
      </c>
      <c r="G583" s="30">
        <v>15000</v>
      </c>
      <c r="H583" s="30">
        <v>6620.49</v>
      </c>
      <c r="I583" s="10">
        <f t="shared" si="9"/>
        <v>0.44136599999999998</v>
      </c>
    </row>
    <row r="584" spans="1:9" ht="17.7" customHeight="1" x14ac:dyDescent="0.3">
      <c r="A584" s="29" t="s">
        <v>123</v>
      </c>
      <c r="B584" s="29" t="s">
        <v>123</v>
      </c>
      <c r="C584" s="29" t="s">
        <v>123</v>
      </c>
      <c r="D584" s="29" t="s">
        <v>475</v>
      </c>
      <c r="E584" s="29" t="s">
        <v>228</v>
      </c>
      <c r="F584" s="29" t="s">
        <v>476</v>
      </c>
      <c r="G584" s="30">
        <v>500</v>
      </c>
      <c r="H584" s="30">
        <v>0</v>
      </c>
      <c r="I584" s="10">
        <f t="shared" si="9"/>
        <v>0</v>
      </c>
    </row>
    <row r="585" spans="1:9" ht="33.9" customHeight="1" x14ac:dyDescent="0.3">
      <c r="A585" s="29" t="s">
        <v>123</v>
      </c>
      <c r="B585" s="29" t="s">
        <v>123</v>
      </c>
      <c r="C585" s="29" t="s">
        <v>123</v>
      </c>
      <c r="D585" s="29" t="s">
        <v>440</v>
      </c>
      <c r="E585" s="29" t="s">
        <v>228</v>
      </c>
      <c r="F585" s="29" t="s">
        <v>441</v>
      </c>
      <c r="G585" s="30">
        <v>171395</v>
      </c>
      <c r="H585" s="30">
        <v>70335.460000000006</v>
      </c>
      <c r="I585" s="10">
        <f t="shared" si="9"/>
        <v>0.41037054756556496</v>
      </c>
    </row>
    <row r="586" spans="1:9" ht="17.7" customHeight="1" x14ac:dyDescent="0.3">
      <c r="A586" s="29" t="s">
        <v>123</v>
      </c>
      <c r="B586" s="29" t="s">
        <v>123</v>
      </c>
      <c r="C586" s="29" t="s">
        <v>123</v>
      </c>
      <c r="D586" s="29" t="s">
        <v>479</v>
      </c>
      <c r="E586" s="29" t="s">
        <v>228</v>
      </c>
      <c r="F586" s="29" t="s">
        <v>480</v>
      </c>
      <c r="G586" s="30">
        <v>2000</v>
      </c>
      <c r="H586" s="30">
        <v>840</v>
      </c>
      <c r="I586" s="10">
        <f t="shared" si="9"/>
        <v>0.42</v>
      </c>
    </row>
    <row r="587" spans="1:9" ht="33.9" customHeight="1" x14ac:dyDescent="0.3">
      <c r="A587" s="29" t="s">
        <v>123</v>
      </c>
      <c r="B587" s="29" t="s">
        <v>123</v>
      </c>
      <c r="C587" s="29" t="s">
        <v>123</v>
      </c>
      <c r="D587" s="29" t="s">
        <v>481</v>
      </c>
      <c r="E587" s="29" t="s">
        <v>228</v>
      </c>
      <c r="F587" s="29" t="s">
        <v>482</v>
      </c>
      <c r="G587" s="30">
        <v>1700</v>
      </c>
      <c r="H587" s="30">
        <v>412.54</v>
      </c>
      <c r="I587" s="10">
        <f t="shared" si="9"/>
        <v>0.24267058823529414</v>
      </c>
    </row>
    <row r="588" spans="1:9" ht="17.7" customHeight="1" x14ac:dyDescent="0.3">
      <c r="A588" s="29" t="s">
        <v>123</v>
      </c>
      <c r="B588" s="29" t="s">
        <v>123</v>
      </c>
      <c r="C588" s="29" t="s">
        <v>123</v>
      </c>
      <c r="D588" s="29" t="s">
        <v>485</v>
      </c>
      <c r="E588" s="29" t="s">
        <v>228</v>
      </c>
      <c r="F588" s="29" t="s">
        <v>486</v>
      </c>
      <c r="G588" s="30">
        <v>9638</v>
      </c>
      <c r="H588" s="30">
        <v>7228.5</v>
      </c>
      <c r="I588" s="10">
        <f t="shared" si="9"/>
        <v>0.75</v>
      </c>
    </row>
    <row r="589" spans="1:9" ht="17.7" customHeight="1" x14ac:dyDescent="0.3">
      <c r="A589" s="29" t="s">
        <v>123</v>
      </c>
      <c r="B589" s="29" t="s">
        <v>123</v>
      </c>
      <c r="C589" s="29" t="s">
        <v>123</v>
      </c>
      <c r="D589" s="29" t="s">
        <v>493</v>
      </c>
      <c r="E589" s="29" t="s">
        <v>228</v>
      </c>
      <c r="F589" s="29" t="s">
        <v>494</v>
      </c>
      <c r="G589" s="30">
        <v>500</v>
      </c>
      <c r="H589" s="30">
        <v>0</v>
      </c>
      <c r="I589" s="10">
        <f t="shared" si="9"/>
        <v>0</v>
      </c>
    </row>
    <row r="590" spans="1:9" ht="33.9" customHeight="1" x14ac:dyDescent="0.3">
      <c r="A590" s="7"/>
      <c r="B590" s="7" t="s">
        <v>393</v>
      </c>
      <c r="C590" s="7"/>
      <c r="D590" s="7"/>
      <c r="E590" s="7"/>
      <c r="F590" s="7" t="s">
        <v>394</v>
      </c>
      <c r="G590" s="28">
        <v>236562</v>
      </c>
      <c r="H590" s="28">
        <v>80139.44</v>
      </c>
      <c r="I590" s="10">
        <f t="shared" si="9"/>
        <v>0.33876717308781629</v>
      </c>
    </row>
    <row r="591" spans="1:9" ht="33.9" customHeight="1" x14ac:dyDescent="0.3">
      <c r="A591" s="29" t="s">
        <v>123</v>
      </c>
      <c r="B591" s="29" t="s">
        <v>123</v>
      </c>
      <c r="C591" s="29" t="s">
        <v>123</v>
      </c>
      <c r="D591" s="29" t="s">
        <v>461</v>
      </c>
      <c r="E591" s="29" t="s">
        <v>228</v>
      </c>
      <c r="F591" s="29" t="s">
        <v>462</v>
      </c>
      <c r="G591" s="30">
        <v>173443</v>
      </c>
      <c r="H591" s="30">
        <v>64075.89</v>
      </c>
      <c r="I591" s="10">
        <f t="shared" si="9"/>
        <v>0.36943485756127376</v>
      </c>
    </row>
    <row r="592" spans="1:9" ht="33.9" customHeight="1" x14ac:dyDescent="0.3">
      <c r="A592" s="29" t="s">
        <v>123</v>
      </c>
      <c r="B592" s="29" t="s">
        <v>123</v>
      </c>
      <c r="C592" s="29" t="s">
        <v>123</v>
      </c>
      <c r="D592" s="29" t="s">
        <v>465</v>
      </c>
      <c r="E592" s="29" t="s">
        <v>228</v>
      </c>
      <c r="F592" s="29" t="s">
        <v>466</v>
      </c>
      <c r="G592" s="30">
        <v>29868</v>
      </c>
      <c r="H592" s="30">
        <v>8990.4</v>
      </c>
      <c r="I592" s="10">
        <f t="shared" si="9"/>
        <v>0.30100441944556044</v>
      </c>
    </row>
    <row r="593" spans="1:9" ht="33.9" customHeight="1" x14ac:dyDescent="0.3">
      <c r="A593" s="29" t="s">
        <v>123</v>
      </c>
      <c r="B593" s="29" t="s">
        <v>123</v>
      </c>
      <c r="C593" s="29" t="s">
        <v>123</v>
      </c>
      <c r="D593" s="29" t="s">
        <v>467</v>
      </c>
      <c r="E593" s="29" t="s">
        <v>228</v>
      </c>
      <c r="F593" s="29" t="s">
        <v>468</v>
      </c>
      <c r="G593" s="30">
        <v>4251</v>
      </c>
      <c r="H593" s="30">
        <v>1279.17</v>
      </c>
      <c r="I593" s="10">
        <f t="shared" si="9"/>
        <v>0.3009103740296401</v>
      </c>
    </row>
    <row r="594" spans="1:9" ht="17.7" customHeight="1" x14ac:dyDescent="0.3">
      <c r="A594" s="29" t="s">
        <v>123</v>
      </c>
      <c r="B594" s="29" t="s">
        <v>123</v>
      </c>
      <c r="C594" s="29" t="s">
        <v>123</v>
      </c>
      <c r="D594" s="29" t="s">
        <v>469</v>
      </c>
      <c r="E594" s="29" t="s">
        <v>228</v>
      </c>
      <c r="F594" s="29" t="s">
        <v>470</v>
      </c>
      <c r="G594" s="30">
        <v>10000</v>
      </c>
      <c r="H594" s="30">
        <v>0</v>
      </c>
      <c r="I594" s="10">
        <f t="shared" si="9"/>
        <v>0</v>
      </c>
    </row>
    <row r="595" spans="1:9" ht="33.9" customHeight="1" x14ac:dyDescent="0.3">
      <c r="A595" s="29" t="s">
        <v>123</v>
      </c>
      <c r="B595" s="29" t="s">
        <v>123</v>
      </c>
      <c r="C595" s="29" t="s">
        <v>123</v>
      </c>
      <c r="D595" s="29" t="s">
        <v>440</v>
      </c>
      <c r="E595" s="29" t="s">
        <v>228</v>
      </c>
      <c r="F595" s="29" t="s">
        <v>441</v>
      </c>
      <c r="G595" s="30">
        <v>19000</v>
      </c>
      <c r="H595" s="30">
        <v>5793.98</v>
      </c>
      <c r="I595" s="10">
        <f t="shared" si="9"/>
        <v>0.30494631578947368</v>
      </c>
    </row>
    <row r="596" spans="1:9" ht="33.9" customHeight="1" x14ac:dyDescent="0.3">
      <c r="A596" s="7"/>
      <c r="B596" s="7" t="s">
        <v>397</v>
      </c>
      <c r="C596" s="7"/>
      <c r="D596" s="7"/>
      <c r="E596" s="7"/>
      <c r="F596" s="7" t="s">
        <v>398</v>
      </c>
      <c r="G596" s="28">
        <v>3987552</v>
      </c>
      <c r="H596" s="28">
        <v>1876763.42</v>
      </c>
      <c r="I596" s="10">
        <f t="shared" si="9"/>
        <v>0.4706555350249978</v>
      </c>
    </row>
    <row r="597" spans="1:9" ht="33.9" customHeight="1" x14ac:dyDescent="0.3">
      <c r="A597" s="29" t="s">
        <v>123</v>
      </c>
      <c r="B597" s="29" t="s">
        <v>123</v>
      </c>
      <c r="C597" s="29" t="s">
        <v>123</v>
      </c>
      <c r="D597" s="29" t="s">
        <v>459</v>
      </c>
      <c r="E597" s="29" t="s">
        <v>228</v>
      </c>
      <c r="F597" s="29" t="s">
        <v>460</v>
      </c>
      <c r="G597" s="30">
        <v>7831</v>
      </c>
      <c r="H597" s="30">
        <v>2244.71</v>
      </c>
      <c r="I597" s="10">
        <f t="shared" si="9"/>
        <v>0.28664410675520369</v>
      </c>
    </row>
    <row r="598" spans="1:9" ht="33.9" customHeight="1" x14ac:dyDescent="0.3">
      <c r="A598" s="29" t="s">
        <v>123</v>
      </c>
      <c r="B598" s="29" t="s">
        <v>123</v>
      </c>
      <c r="C598" s="29" t="s">
        <v>123</v>
      </c>
      <c r="D598" s="29" t="s">
        <v>448</v>
      </c>
      <c r="E598" s="29" t="s">
        <v>228</v>
      </c>
      <c r="F598" s="29" t="s">
        <v>449</v>
      </c>
      <c r="G598" s="30">
        <v>1710</v>
      </c>
      <c r="H598" s="30">
        <v>221.1</v>
      </c>
      <c r="I598" s="10">
        <f t="shared" si="9"/>
        <v>0.12929824561403508</v>
      </c>
    </row>
    <row r="599" spans="1:9" ht="33.9" customHeight="1" x14ac:dyDescent="0.3">
      <c r="A599" s="29" t="s">
        <v>123</v>
      </c>
      <c r="B599" s="29" t="s">
        <v>123</v>
      </c>
      <c r="C599" s="29" t="s">
        <v>123</v>
      </c>
      <c r="D599" s="29" t="s">
        <v>461</v>
      </c>
      <c r="E599" s="29" t="s">
        <v>228</v>
      </c>
      <c r="F599" s="29" t="s">
        <v>462</v>
      </c>
      <c r="G599" s="30">
        <v>2830050</v>
      </c>
      <c r="H599" s="30">
        <v>1261767.6799999999</v>
      </c>
      <c r="I599" s="10">
        <f t="shared" si="9"/>
        <v>0.44584642674157698</v>
      </c>
    </row>
    <row r="600" spans="1:9" ht="33.9" customHeight="1" x14ac:dyDescent="0.3">
      <c r="A600" s="29" t="s">
        <v>123</v>
      </c>
      <c r="B600" s="29" t="s">
        <v>123</v>
      </c>
      <c r="C600" s="29" t="s">
        <v>123</v>
      </c>
      <c r="D600" s="29" t="s">
        <v>463</v>
      </c>
      <c r="E600" s="29" t="s">
        <v>228</v>
      </c>
      <c r="F600" s="29" t="s">
        <v>464</v>
      </c>
      <c r="G600" s="30">
        <v>184799</v>
      </c>
      <c r="H600" s="30">
        <v>184798.75</v>
      </c>
      <c r="I600" s="10">
        <f t="shared" si="9"/>
        <v>0.99999864717882669</v>
      </c>
    </row>
    <row r="601" spans="1:9" ht="33.9" customHeight="1" x14ac:dyDescent="0.3">
      <c r="A601" s="29" t="s">
        <v>123</v>
      </c>
      <c r="B601" s="29" t="s">
        <v>123</v>
      </c>
      <c r="C601" s="29" t="s">
        <v>123</v>
      </c>
      <c r="D601" s="29" t="s">
        <v>465</v>
      </c>
      <c r="E601" s="29" t="s">
        <v>228</v>
      </c>
      <c r="F601" s="29" t="s">
        <v>466</v>
      </c>
      <c r="G601" s="30">
        <v>513635</v>
      </c>
      <c r="H601" s="30">
        <v>224715.71</v>
      </c>
      <c r="I601" s="10">
        <f t="shared" si="9"/>
        <v>0.4375007738958599</v>
      </c>
    </row>
    <row r="602" spans="1:9" ht="33.9" customHeight="1" x14ac:dyDescent="0.3">
      <c r="A602" s="29" t="s">
        <v>123</v>
      </c>
      <c r="B602" s="29" t="s">
        <v>123</v>
      </c>
      <c r="C602" s="29" t="s">
        <v>123</v>
      </c>
      <c r="D602" s="29" t="s">
        <v>467</v>
      </c>
      <c r="E602" s="29" t="s">
        <v>228</v>
      </c>
      <c r="F602" s="29" t="s">
        <v>468</v>
      </c>
      <c r="G602" s="30">
        <v>58040</v>
      </c>
      <c r="H602" s="30">
        <v>20220.13</v>
      </c>
      <c r="I602" s="10">
        <f t="shared" si="9"/>
        <v>0.34838266712611993</v>
      </c>
    </row>
    <row r="603" spans="1:9" ht="33.9" customHeight="1" x14ac:dyDescent="0.3">
      <c r="A603" s="29" t="s">
        <v>123</v>
      </c>
      <c r="B603" s="29" t="s">
        <v>123</v>
      </c>
      <c r="C603" s="29" t="s">
        <v>123</v>
      </c>
      <c r="D603" s="29" t="s">
        <v>469</v>
      </c>
      <c r="E603" s="29" t="s">
        <v>228</v>
      </c>
      <c r="F603" s="29" t="s">
        <v>470</v>
      </c>
      <c r="G603" s="30">
        <v>47431</v>
      </c>
      <c r="H603" s="30">
        <v>6057.15</v>
      </c>
      <c r="I603" s="10">
        <f t="shared" si="9"/>
        <v>0.12770445489236995</v>
      </c>
    </row>
    <row r="604" spans="1:9" ht="33.9" customHeight="1" x14ac:dyDescent="0.3">
      <c r="A604" s="29" t="s">
        <v>123</v>
      </c>
      <c r="B604" s="29" t="s">
        <v>123</v>
      </c>
      <c r="C604" s="29" t="s">
        <v>123</v>
      </c>
      <c r="D604" s="29" t="s">
        <v>511</v>
      </c>
      <c r="E604" s="29" t="s">
        <v>228</v>
      </c>
      <c r="F604" s="29" t="s">
        <v>512</v>
      </c>
      <c r="G604" s="30">
        <v>550</v>
      </c>
      <c r="H604" s="30">
        <v>134.91999999999999</v>
      </c>
      <c r="I604" s="10">
        <f t="shared" si="9"/>
        <v>0.24530909090909089</v>
      </c>
    </row>
    <row r="605" spans="1:9" ht="33.9" customHeight="1" x14ac:dyDescent="0.3">
      <c r="A605" s="29" t="s">
        <v>123</v>
      </c>
      <c r="B605" s="29" t="s">
        <v>123</v>
      </c>
      <c r="C605" s="29" t="s">
        <v>123</v>
      </c>
      <c r="D605" s="29" t="s">
        <v>473</v>
      </c>
      <c r="E605" s="29" t="s">
        <v>228</v>
      </c>
      <c r="F605" s="29" t="s">
        <v>474</v>
      </c>
      <c r="G605" s="30">
        <v>34256</v>
      </c>
      <c r="H605" s="30">
        <v>19652.3</v>
      </c>
      <c r="I605" s="10">
        <f t="shared" si="9"/>
        <v>0.57368928070994862</v>
      </c>
    </row>
    <row r="606" spans="1:9" ht="33.9" customHeight="1" x14ac:dyDescent="0.3">
      <c r="A606" s="29" t="s">
        <v>123</v>
      </c>
      <c r="B606" s="29" t="s">
        <v>123</v>
      </c>
      <c r="C606" s="29" t="s">
        <v>123</v>
      </c>
      <c r="D606" s="29" t="s">
        <v>475</v>
      </c>
      <c r="E606" s="29" t="s">
        <v>228</v>
      </c>
      <c r="F606" s="29" t="s">
        <v>476</v>
      </c>
      <c r="G606" s="30">
        <v>10446</v>
      </c>
      <c r="H606" s="30">
        <v>2478.4499999999998</v>
      </c>
      <c r="I606" s="10">
        <f t="shared" si="9"/>
        <v>0.23726306720275703</v>
      </c>
    </row>
    <row r="607" spans="1:9" ht="17.7" customHeight="1" x14ac:dyDescent="0.3">
      <c r="A607" s="29" t="s">
        <v>123</v>
      </c>
      <c r="B607" s="29" t="s">
        <v>123</v>
      </c>
      <c r="C607" s="29" t="s">
        <v>123</v>
      </c>
      <c r="D607" s="29" t="s">
        <v>477</v>
      </c>
      <c r="E607" s="29" t="s">
        <v>228</v>
      </c>
      <c r="F607" s="29" t="s">
        <v>478</v>
      </c>
      <c r="G607" s="30">
        <v>3200</v>
      </c>
      <c r="H607" s="30">
        <v>950</v>
      </c>
      <c r="I607" s="10">
        <f t="shared" si="9"/>
        <v>0.296875</v>
      </c>
    </row>
    <row r="608" spans="1:9" ht="33.9" customHeight="1" x14ac:dyDescent="0.3">
      <c r="A608" s="29" t="s">
        <v>123</v>
      </c>
      <c r="B608" s="29" t="s">
        <v>123</v>
      </c>
      <c r="C608" s="29" t="s">
        <v>123</v>
      </c>
      <c r="D608" s="29" t="s">
        <v>440</v>
      </c>
      <c r="E608" s="29" t="s">
        <v>228</v>
      </c>
      <c r="F608" s="29" t="s">
        <v>441</v>
      </c>
      <c r="G608" s="30">
        <v>171885</v>
      </c>
      <c r="H608" s="30">
        <v>65458.12</v>
      </c>
      <c r="I608" s="10">
        <f t="shared" si="9"/>
        <v>0.38082508654041947</v>
      </c>
    </row>
    <row r="609" spans="1:9" ht="33.9" customHeight="1" x14ac:dyDescent="0.3">
      <c r="A609" s="29" t="s">
        <v>123</v>
      </c>
      <c r="B609" s="29" t="s">
        <v>123</v>
      </c>
      <c r="C609" s="29" t="s">
        <v>123</v>
      </c>
      <c r="D609" s="29" t="s">
        <v>479</v>
      </c>
      <c r="E609" s="29" t="s">
        <v>228</v>
      </c>
      <c r="F609" s="29" t="s">
        <v>480</v>
      </c>
      <c r="G609" s="30">
        <v>4785</v>
      </c>
      <c r="H609" s="30">
        <v>2389.5</v>
      </c>
      <c r="I609" s="10">
        <f t="shared" si="9"/>
        <v>0.49937304075235112</v>
      </c>
    </row>
    <row r="610" spans="1:9" ht="33.9" customHeight="1" x14ac:dyDescent="0.3">
      <c r="A610" s="29" t="s">
        <v>123</v>
      </c>
      <c r="B610" s="29" t="s">
        <v>123</v>
      </c>
      <c r="C610" s="29" t="s">
        <v>123</v>
      </c>
      <c r="D610" s="29" t="s">
        <v>481</v>
      </c>
      <c r="E610" s="29" t="s">
        <v>228</v>
      </c>
      <c r="F610" s="29" t="s">
        <v>482</v>
      </c>
      <c r="G610" s="30">
        <v>3608</v>
      </c>
      <c r="H610" s="30">
        <v>1331.74</v>
      </c>
      <c r="I610" s="10">
        <f t="shared" si="9"/>
        <v>0.36910753880266078</v>
      </c>
    </row>
    <row r="611" spans="1:9" ht="33.9" customHeight="1" x14ac:dyDescent="0.3">
      <c r="A611" s="29" t="s">
        <v>123</v>
      </c>
      <c r="B611" s="29" t="s">
        <v>123</v>
      </c>
      <c r="C611" s="29" t="s">
        <v>123</v>
      </c>
      <c r="D611" s="29" t="s">
        <v>483</v>
      </c>
      <c r="E611" s="29" t="s">
        <v>228</v>
      </c>
      <c r="F611" s="29" t="s">
        <v>484</v>
      </c>
      <c r="G611" s="30">
        <v>3648</v>
      </c>
      <c r="H611" s="30">
        <v>574</v>
      </c>
      <c r="I611" s="10">
        <f t="shared" si="9"/>
        <v>0.15734649122807018</v>
      </c>
    </row>
    <row r="612" spans="1:9" ht="33.9" customHeight="1" x14ac:dyDescent="0.3">
      <c r="A612" s="29" t="s">
        <v>123</v>
      </c>
      <c r="B612" s="29" t="s">
        <v>123</v>
      </c>
      <c r="C612" s="29" t="s">
        <v>123</v>
      </c>
      <c r="D612" s="29" t="s">
        <v>485</v>
      </c>
      <c r="E612" s="29" t="s">
        <v>228</v>
      </c>
      <c r="F612" s="29" t="s">
        <v>486</v>
      </c>
      <c r="G612" s="30">
        <v>86739</v>
      </c>
      <c r="H612" s="30">
        <v>74877.56</v>
      </c>
      <c r="I612" s="10">
        <f t="shared" si="9"/>
        <v>0.86325136328525809</v>
      </c>
    </row>
    <row r="613" spans="1:9" ht="33.9" customHeight="1" x14ac:dyDescent="0.3">
      <c r="A613" s="29" t="s">
        <v>123</v>
      </c>
      <c r="B613" s="29" t="s">
        <v>123</v>
      </c>
      <c r="C613" s="29" t="s">
        <v>123</v>
      </c>
      <c r="D613" s="29" t="s">
        <v>501</v>
      </c>
      <c r="E613" s="29" t="s">
        <v>228</v>
      </c>
      <c r="F613" s="29" t="s">
        <v>502</v>
      </c>
      <c r="G613" s="30">
        <v>11794</v>
      </c>
      <c r="H613" s="30">
        <v>5886</v>
      </c>
      <c r="I613" s="10">
        <f t="shared" si="9"/>
        <v>0.49906732236730539</v>
      </c>
    </row>
    <row r="614" spans="1:9" ht="33.9" customHeight="1" x14ac:dyDescent="0.3">
      <c r="A614" s="29" t="s">
        <v>123</v>
      </c>
      <c r="B614" s="29" t="s">
        <v>123</v>
      </c>
      <c r="C614" s="29" t="s">
        <v>123</v>
      </c>
      <c r="D614" s="29" t="s">
        <v>489</v>
      </c>
      <c r="E614" s="29" t="s">
        <v>228</v>
      </c>
      <c r="F614" s="29" t="s">
        <v>490</v>
      </c>
      <c r="G614" s="30">
        <v>6645</v>
      </c>
      <c r="H614" s="30">
        <v>3005.6</v>
      </c>
      <c r="I614" s="10">
        <f t="shared" si="9"/>
        <v>0.45231000752445444</v>
      </c>
    </row>
    <row r="615" spans="1:9" ht="17.7" customHeight="1" x14ac:dyDescent="0.3">
      <c r="A615" s="29" t="s">
        <v>123</v>
      </c>
      <c r="B615" s="29" t="s">
        <v>123</v>
      </c>
      <c r="C615" s="29" t="s">
        <v>123</v>
      </c>
      <c r="D615" s="29" t="s">
        <v>491</v>
      </c>
      <c r="E615" s="29" t="s">
        <v>228</v>
      </c>
      <c r="F615" s="29" t="s">
        <v>492</v>
      </c>
      <c r="G615" s="30">
        <v>1000</v>
      </c>
      <c r="H615" s="30">
        <v>0</v>
      </c>
      <c r="I615" s="10">
        <f t="shared" si="9"/>
        <v>0</v>
      </c>
    </row>
    <row r="616" spans="1:9" ht="17.7" customHeight="1" x14ac:dyDescent="0.3">
      <c r="A616" s="29" t="s">
        <v>123</v>
      </c>
      <c r="B616" s="29" t="s">
        <v>123</v>
      </c>
      <c r="C616" s="29" t="s">
        <v>123</v>
      </c>
      <c r="D616" s="29" t="s">
        <v>493</v>
      </c>
      <c r="E616" s="29" t="s">
        <v>228</v>
      </c>
      <c r="F616" s="29" t="s">
        <v>494</v>
      </c>
      <c r="G616" s="30">
        <v>5500</v>
      </c>
      <c r="H616" s="30">
        <v>0</v>
      </c>
      <c r="I616" s="10">
        <f t="shared" si="9"/>
        <v>0</v>
      </c>
    </row>
    <row r="617" spans="1:9" ht="33.9" customHeight="1" x14ac:dyDescent="0.3">
      <c r="A617" s="7"/>
      <c r="B617" s="7" t="s">
        <v>403</v>
      </c>
      <c r="C617" s="7"/>
      <c r="D617" s="7"/>
      <c r="E617" s="7"/>
      <c r="F617" s="7" t="s">
        <v>251</v>
      </c>
      <c r="G617" s="28">
        <v>733115</v>
      </c>
      <c r="H617" s="28">
        <v>117191.41</v>
      </c>
      <c r="I617" s="10">
        <f t="shared" si="9"/>
        <v>0.15985406109546252</v>
      </c>
    </row>
    <row r="618" spans="1:9" ht="66" customHeight="1" x14ac:dyDescent="0.3">
      <c r="A618" s="29" t="s">
        <v>123</v>
      </c>
      <c r="B618" s="29" t="s">
        <v>123</v>
      </c>
      <c r="C618" s="29" t="s">
        <v>123</v>
      </c>
      <c r="D618" s="29" t="s">
        <v>356</v>
      </c>
      <c r="E618" s="29" t="s">
        <v>121</v>
      </c>
      <c r="F618" s="29" t="s">
        <v>589</v>
      </c>
      <c r="G618" s="30">
        <v>195000</v>
      </c>
      <c r="H618" s="30">
        <v>95000</v>
      </c>
      <c r="I618" s="10">
        <f t="shared" si="9"/>
        <v>0.48717948717948717</v>
      </c>
    </row>
    <row r="619" spans="1:9" ht="33.9" customHeight="1" x14ac:dyDescent="0.3">
      <c r="A619" s="29" t="s">
        <v>123</v>
      </c>
      <c r="B619" s="29" t="s">
        <v>123</v>
      </c>
      <c r="C619" s="29" t="s">
        <v>123</v>
      </c>
      <c r="D619" s="29" t="s">
        <v>459</v>
      </c>
      <c r="E619" s="29" t="s">
        <v>228</v>
      </c>
      <c r="F619" s="29" t="s">
        <v>460</v>
      </c>
      <c r="G619" s="30">
        <v>7425</v>
      </c>
      <c r="H619" s="30">
        <v>3375</v>
      </c>
      <c r="I619" s="10">
        <f t="shared" si="9"/>
        <v>0.45454545454545453</v>
      </c>
    </row>
    <row r="620" spans="1:9" ht="33.9" customHeight="1" x14ac:dyDescent="0.3">
      <c r="A620" s="29" t="s">
        <v>123</v>
      </c>
      <c r="B620" s="29" t="s">
        <v>123</v>
      </c>
      <c r="C620" s="29" t="s">
        <v>123</v>
      </c>
      <c r="D620" s="29" t="s">
        <v>461</v>
      </c>
      <c r="E620" s="29" t="s">
        <v>121</v>
      </c>
      <c r="F620" s="29" t="s">
        <v>462</v>
      </c>
      <c r="G620" s="30">
        <v>69400</v>
      </c>
      <c r="H620" s="30">
        <v>12171.9</v>
      </c>
      <c r="I620" s="10">
        <f t="shared" si="9"/>
        <v>0.17538760806916426</v>
      </c>
    </row>
    <row r="621" spans="1:9" ht="33.9" customHeight="1" x14ac:dyDescent="0.3">
      <c r="A621" s="29" t="s">
        <v>123</v>
      </c>
      <c r="B621" s="29" t="s">
        <v>123</v>
      </c>
      <c r="C621" s="29" t="s">
        <v>123</v>
      </c>
      <c r="D621" s="29" t="s">
        <v>463</v>
      </c>
      <c r="E621" s="29" t="s">
        <v>121</v>
      </c>
      <c r="F621" s="29" t="s">
        <v>464</v>
      </c>
      <c r="G621" s="30">
        <v>1770</v>
      </c>
      <c r="H621" s="30">
        <v>1542.12</v>
      </c>
      <c r="I621" s="10">
        <f t="shared" si="9"/>
        <v>0.87125423728813556</v>
      </c>
    </row>
    <row r="622" spans="1:9" ht="33.9" customHeight="1" x14ac:dyDescent="0.3">
      <c r="A622" s="29" t="s">
        <v>123</v>
      </c>
      <c r="B622" s="29" t="s">
        <v>123</v>
      </c>
      <c r="C622" s="29" t="s">
        <v>123</v>
      </c>
      <c r="D622" s="29" t="s">
        <v>465</v>
      </c>
      <c r="E622" s="29" t="s">
        <v>121</v>
      </c>
      <c r="F622" s="29" t="s">
        <v>466</v>
      </c>
      <c r="G622" s="30">
        <v>17836</v>
      </c>
      <c r="H622" s="30">
        <v>2052.98</v>
      </c>
      <c r="I622" s="10">
        <f t="shared" si="9"/>
        <v>0.11510316214397848</v>
      </c>
    </row>
    <row r="623" spans="1:9" ht="33.9" customHeight="1" x14ac:dyDescent="0.3">
      <c r="A623" s="29" t="s">
        <v>123</v>
      </c>
      <c r="B623" s="29" t="s">
        <v>123</v>
      </c>
      <c r="C623" s="29" t="s">
        <v>123</v>
      </c>
      <c r="D623" s="29" t="s">
        <v>467</v>
      </c>
      <c r="E623" s="29" t="s">
        <v>121</v>
      </c>
      <c r="F623" s="29" t="s">
        <v>468</v>
      </c>
      <c r="G623" s="30">
        <v>1696</v>
      </c>
      <c r="H623" s="30">
        <v>292.07</v>
      </c>
      <c r="I623" s="10">
        <f t="shared" si="9"/>
        <v>0.17221108490566037</v>
      </c>
    </row>
    <row r="624" spans="1:9" ht="17.7" customHeight="1" x14ac:dyDescent="0.3">
      <c r="A624" s="29" t="s">
        <v>123</v>
      </c>
      <c r="B624" s="29" t="s">
        <v>123</v>
      </c>
      <c r="C624" s="29" t="s">
        <v>123</v>
      </c>
      <c r="D624" s="29" t="s">
        <v>452</v>
      </c>
      <c r="E624" s="29" t="s">
        <v>121</v>
      </c>
      <c r="F624" s="29" t="s">
        <v>453</v>
      </c>
      <c r="G624" s="30">
        <v>32400</v>
      </c>
      <c r="H624" s="30">
        <v>0</v>
      </c>
      <c r="I624" s="10">
        <f t="shared" si="9"/>
        <v>0</v>
      </c>
    </row>
    <row r="625" spans="1:9" ht="17.7" customHeight="1" x14ac:dyDescent="0.3">
      <c r="A625" s="29" t="s">
        <v>123</v>
      </c>
      <c r="B625" s="29" t="s">
        <v>123</v>
      </c>
      <c r="C625" s="29" t="s">
        <v>123</v>
      </c>
      <c r="D625" s="29" t="s">
        <v>469</v>
      </c>
      <c r="E625" s="29" t="s">
        <v>121</v>
      </c>
      <c r="F625" s="29" t="s">
        <v>470</v>
      </c>
      <c r="G625" s="30">
        <v>3895</v>
      </c>
      <c r="H625" s="30">
        <v>0</v>
      </c>
      <c r="I625" s="10">
        <f t="shared" si="9"/>
        <v>0</v>
      </c>
    </row>
    <row r="626" spans="1:9" ht="33.9" customHeight="1" x14ac:dyDescent="0.3">
      <c r="A626" s="29" t="s">
        <v>123</v>
      </c>
      <c r="B626" s="29" t="s">
        <v>123</v>
      </c>
      <c r="C626" s="29" t="s">
        <v>123</v>
      </c>
      <c r="D626" s="29" t="s">
        <v>440</v>
      </c>
      <c r="E626" s="29" t="s">
        <v>121</v>
      </c>
      <c r="F626" s="29" t="s">
        <v>441</v>
      </c>
      <c r="G626" s="30">
        <v>398279</v>
      </c>
      <c r="H626" s="30">
        <v>1500</v>
      </c>
      <c r="I626" s="10">
        <f t="shared" si="9"/>
        <v>3.7662040931106082E-3</v>
      </c>
    </row>
    <row r="627" spans="1:9" ht="33.9" customHeight="1" x14ac:dyDescent="0.3">
      <c r="A627" s="29" t="s">
        <v>123</v>
      </c>
      <c r="B627" s="29" t="s">
        <v>123</v>
      </c>
      <c r="C627" s="29" t="s">
        <v>123</v>
      </c>
      <c r="D627" s="29" t="s">
        <v>479</v>
      </c>
      <c r="E627" s="29" t="s">
        <v>121</v>
      </c>
      <c r="F627" s="29" t="s">
        <v>480</v>
      </c>
      <c r="G627" s="30">
        <v>900</v>
      </c>
      <c r="H627" s="30">
        <v>300</v>
      </c>
      <c r="I627" s="10">
        <f t="shared" si="9"/>
        <v>0.33333333333333331</v>
      </c>
    </row>
    <row r="628" spans="1:9" ht="33.9" customHeight="1" x14ac:dyDescent="0.3">
      <c r="A628" s="29" t="s">
        <v>123</v>
      </c>
      <c r="B628" s="29" t="s">
        <v>123</v>
      </c>
      <c r="C628" s="29" t="s">
        <v>123</v>
      </c>
      <c r="D628" s="29" t="s">
        <v>481</v>
      </c>
      <c r="E628" s="29" t="s">
        <v>121</v>
      </c>
      <c r="F628" s="29" t="s">
        <v>482</v>
      </c>
      <c r="G628" s="30">
        <v>4514</v>
      </c>
      <c r="H628" s="30">
        <v>957.34</v>
      </c>
      <c r="I628" s="10">
        <f t="shared" si="9"/>
        <v>0.21208241027913161</v>
      </c>
    </row>
    <row r="629" spans="1:9" ht="33.9" customHeight="1" x14ac:dyDescent="0.3">
      <c r="A629" s="3" t="s">
        <v>404</v>
      </c>
      <c r="B629" s="3"/>
      <c r="C629" s="3"/>
      <c r="D629" s="3"/>
      <c r="E629" s="3"/>
      <c r="F629" s="3" t="s">
        <v>405</v>
      </c>
      <c r="G629" s="27">
        <v>3889272</v>
      </c>
      <c r="H629" s="27">
        <v>1808482.89</v>
      </c>
      <c r="I629" s="5">
        <f t="shared" si="9"/>
        <v>0.46499264900989179</v>
      </c>
    </row>
    <row r="630" spans="1:9" ht="33.9" customHeight="1" x14ac:dyDescent="0.3">
      <c r="A630" s="7"/>
      <c r="B630" s="7" t="s">
        <v>406</v>
      </c>
      <c r="C630" s="7"/>
      <c r="D630" s="7"/>
      <c r="E630" s="7"/>
      <c r="F630" s="7" t="s">
        <v>407</v>
      </c>
      <c r="G630" s="28">
        <v>1436440</v>
      </c>
      <c r="H630" s="28">
        <v>609789.87</v>
      </c>
      <c r="I630" s="10">
        <f t="shared" si="9"/>
        <v>0.42451468213082344</v>
      </c>
    </row>
    <row r="631" spans="1:9" ht="17.7" customHeight="1" x14ac:dyDescent="0.3">
      <c r="A631" s="29" t="s">
        <v>123</v>
      </c>
      <c r="B631" s="29" t="s">
        <v>123</v>
      </c>
      <c r="C631" s="29" t="s">
        <v>123</v>
      </c>
      <c r="D631" s="29" t="s">
        <v>459</v>
      </c>
      <c r="E631" s="29" t="s">
        <v>228</v>
      </c>
      <c r="F631" s="29" t="s">
        <v>460</v>
      </c>
      <c r="G631" s="30">
        <v>1030</v>
      </c>
      <c r="H631" s="30">
        <v>0</v>
      </c>
      <c r="I631" s="10">
        <f t="shared" si="9"/>
        <v>0</v>
      </c>
    </row>
    <row r="632" spans="1:9" ht="33.9" customHeight="1" x14ac:dyDescent="0.3">
      <c r="A632" s="29" t="s">
        <v>123</v>
      </c>
      <c r="B632" s="29" t="s">
        <v>123</v>
      </c>
      <c r="C632" s="29" t="s">
        <v>123</v>
      </c>
      <c r="D632" s="29" t="s">
        <v>461</v>
      </c>
      <c r="E632" s="29" t="s">
        <v>228</v>
      </c>
      <c r="F632" s="29" t="s">
        <v>462</v>
      </c>
      <c r="G632" s="30">
        <v>1003400</v>
      </c>
      <c r="H632" s="30">
        <v>397541.57</v>
      </c>
      <c r="I632" s="10">
        <f t="shared" si="9"/>
        <v>0.39619450867052025</v>
      </c>
    </row>
    <row r="633" spans="1:9" ht="33.9" customHeight="1" x14ac:dyDescent="0.3">
      <c r="A633" s="29" t="s">
        <v>123</v>
      </c>
      <c r="B633" s="29" t="s">
        <v>123</v>
      </c>
      <c r="C633" s="29" t="s">
        <v>123</v>
      </c>
      <c r="D633" s="29" t="s">
        <v>463</v>
      </c>
      <c r="E633" s="29" t="s">
        <v>228</v>
      </c>
      <c r="F633" s="29" t="s">
        <v>464</v>
      </c>
      <c r="G633" s="30">
        <v>75660</v>
      </c>
      <c r="H633" s="30">
        <v>70686.070000000007</v>
      </c>
      <c r="I633" s="10">
        <f t="shared" si="9"/>
        <v>0.93425945017182144</v>
      </c>
    </row>
    <row r="634" spans="1:9" ht="33.9" customHeight="1" x14ac:dyDescent="0.3">
      <c r="A634" s="29" t="s">
        <v>123</v>
      </c>
      <c r="B634" s="29" t="s">
        <v>123</v>
      </c>
      <c r="C634" s="29" t="s">
        <v>123</v>
      </c>
      <c r="D634" s="29" t="s">
        <v>465</v>
      </c>
      <c r="E634" s="29" t="s">
        <v>228</v>
      </c>
      <c r="F634" s="29" t="s">
        <v>466</v>
      </c>
      <c r="G634" s="30">
        <v>179440</v>
      </c>
      <c r="H634" s="30">
        <v>68177.98</v>
      </c>
      <c r="I634" s="10">
        <f t="shared" si="9"/>
        <v>0.37994861792242529</v>
      </c>
    </row>
    <row r="635" spans="1:9" ht="33.9" customHeight="1" x14ac:dyDescent="0.3">
      <c r="A635" s="29" t="s">
        <v>123</v>
      </c>
      <c r="B635" s="29" t="s">
        <v>123</v>
      </c>
      <c r="C635" s="29" t="s">
        <v>123</v>
      </c>
      <c r="D635" s="29" t="s">
        <v>467</v>
      </c>
      <c r="E635" s="29" t="s">
        <v>228</v>
      </c>
      <c r="F635" s="29" t="s">
        <v>468</v>
      </c>
      <c r="G635" s="30">
        <v>25360</v>
      </c>
      <c r="H635" s="30">
        <v>5302.01</v>
      </c>
      <c r="I635" s="10">
        <f t="shared" si="9"/>
        <v>0.20906979495268141</v>
      </c>
    </row>
    <row r="636" spans="1:9" ht="17.7" customHeight="1" x14ac:dyDescent="0.3">
      <c r="A636" s="29" t="s">
        <v>123</v>
      </c>
      <c r="B636" s="29" t="s">
        <v>123</v>
      </c>
      <c r="C636" s="29" t="s">
        <v>123</v>
      </c>
      <c r="D636" s="29" t="s">
        <v>452</v>
      </c>
      <c r="E636" s="29" t="s">
        <v>228</v>
      </c>
      <c r="F636" s="29" t="s">
        <v>453</v>
      </c>
      <c r="G636" s="30">
        <v>1100</v>
      </c>
      <c r="H636" s="30">
        <v>0</v>
      </c>
      <c r="I636" s="10">
        <f t="shared" si="9"/>
        <v>0</v>
      </c>
    </row>
    <row r="637" spans="1:9" ht="33.9" customHeight="1" x14ac:dyDescent="0.3">
      <c r="A637" s="29" t="s">
        <v>123</v>
      </c>
      <c r="B637" s="29" t="s">
        <v>123</v>
      </c>
      <c r="C637" s="29" t="s">
        <v>123</v>
      </c>
      <c r="D637" s="29" t="s">
        <v>469</v>
      </c>
      <c r="E637" s="29" t="s">
        <v>228</v>
      </c>
      <c r="F637" s="29" t="s">
        <v>470</v>
      </c>
      <c r="G637" s="30">
        <v>22000</v>
      </c>
      <c r="H637" s="30">
        <v>16277.98</v>
      </c>
      <c r="I637" s="10">
        <f t="shared" si="9"/>
        <v>0.73990818181818185</v>
      </c>
    </row>
    <row r="638" spans="1:9" ht="17.7" customHeight="1" x14ac:dyDescent="0.3">
      <c r="A638" s="29" t="s">
        <v>123</v>
      </c>
      <c r="B638" s="29" t="s">
        <v>123</v>
      </c>
      <c r="C638" s="29" t="s">
        <v>123</v>
      </c>
      <c r="D638" s="29" t="s">
        <v>473</v>
      </c>
      <c r="E638" s="29" t="s">
        <v>228</v>
      </c>
      <c r="F638" s="29" t="s">
        <v>474</v>
      </c>
      <c r="G638" s="30">
        <v>40000</v>
      </c>
      <c r="H638" s="30">
        <v>15388.42</v>
      </c>
      <c r="I638" s="10">
        <f t="shared" si="9"/>
        <v>0.38471050000000001</v>
      </c>
    </row>
    <row r="639" spans="1:9" ht="17.7" customHeight="1" x14ac:dyDescent="0.3">
      <c r="A639" s="29" t="s">
        <v>123</v>
      </c>
      <c r="B639" s="29" t="s">
        <v>123</v>
      </c>
      <c r="C639" s="29" t="s">
        <v>123</v>
      </c>
      <c r="D639" s="29" t="s">
        <v>475</v>
      </c>
      <c r="E639" s="29" t="s">
        <v>228</v>
      </c>
      <c r="F639" s="29" t="s">
        <v>476</v>
      </c>
      <c r="G639" s="30">
        <v>10000</v>
      </c>
      <c r="H639" s="30">
        <v>7613.7</v>
      </c>
      <c r="I639" s="10">
        <f t="shared" si="9"/>
        <v>0.76136999999999999</v>
      </c>
    </row>
    <row r="640" spans="1:9" ht="17.7" customHeight="1" x14ac:dyDescent="0.3">
      <c r="A640" s="29" t="s">
        <v>123</v>
      </c>
      <c r="B640" s="29" t="s">
        <v>123</v>
      </c>
      <c r="C640" s="29" t="s">
        <v>123</v>
      </c>
      <c r="D640" s="29" t="s">
        <v>477</v>
      </c>
      <c r="E640" s="29" t="s">
        <v>228</v>
      </c>
      <c r="F640" s="29" t="s">
        <v>478</v>
      </c>
      <c r="G640" s="30">
        <v>1200</v>
      </c>
      <c r="H640" s="30">
        <v>0</v>
      </c>
      <c r="I640" s="10">
        <f t="shared" si="9"/>
        <v>0</v>
      </c>
    </row>
    <row r="641" spans="1:9" ht="17.7" customHeight="1" x14ac:dyDescent="0.3">
      <c r="A641" s="29" t="s">
        <v>123</v>
      </c>
      <c r="B641" s="29" t="s">
        <v>123</v>
      </c>
      <c r="C641" s="29" t="s">
        <v>123</v>
      </c>
      <c r="D641" s="29" t="s">
        <v>440</v>
      </c>
      <c r="E641" s="29" t="s">
        <v>228</v>
      </c>
      <c r="F641" s="29" t="s">
        <v>441</v>
      </c>
      <c r="G641" s="30">
        <v>15000</v>
      </c>
      <c r="H641" s="30">
        <v>4240.1099999999997</v>
      </c>
      <c r="I641" s="10">
        <f t="shared" si="9"/>
        <v>0.28267399999999998</v>
      </c>
    </row>
    <row r="642" spans="1:9" ht="17.7" customHeight="1" x14ac:dyDescent="0.3">
      <c r="A642" s="29" t="s">
        <v>123</v>
      </c>
      <c r="B642" s="29" t="s">
        <v>123</v>
      </c>
      <c r="C642" s="29" t="s">
        <v>123</v>
      </c>
      <c r="D642" s="29" t="s">
        <v>479</v>
      </c>
      <c r="E642" s="29" t="s">
        <v>228</v>
      </c>
      <c r="F642" s="29" t="s">
        <v>480</v>
      </c>
      <c r="G642" s="30">
        <v>2600</v>
      </c>
      <c r="H642" s="30">
        <v>880.88</v>
      </c>
      <c r="I642" s="10">
        <f t="shared" ref="I642:I705" si="10">IF($G642=0,0,$H642/$G642)</f>
        <v>0.33879999999999999</v>
      </c>
    </row>
    <row r="643" spans="1:9" ht="17.7" customHeight="1" x14ac:dyDescent="0.3">
      <c r="A643" s="29" t="s">
        <v>123</v>
      </c>
      <c r="B643" s="29" t="s">
        <v>123</v>
      </c>
      <c r="C643" s="29" t="s">
        <v>123</v>
      </c>
      <c r="D643" s="29" t="s">
        <v>481</v>
      </c>
      <c r="E643" s="29" t="s">
        <v>228</v>
      </c>
      <c r="F643" s="29" t="s">
        <v>482</v>
      </c>
      <c r="G643" s="30">
        <v>2000</v>
      </c>
      <c r="H643" s="30">
        <v>66.150000000000006</v>
      </c>
      <c r="I643" s="10">
        <f t="shared" si="10"/>
        <v>3.3075E-2</v>
      </c>
    </row>
    <row r="644" spans="1:9" ht="17.7" customHeight="1" x14ac:dyDescent="0.3">
      <c r="A644" s="29" t="s">
        <v>123</v>
      </c>
      <c r="B644" s="29" t="s">
        <v>123</v>
      </c>
      <c r="C644" s="29" t="s">
        <v>123</v>
      </c>
      <c r="D644" s="29" t="s">
        <v>483</v>
      </c>
      <c r="E644" s="29" t="s">
        <v>228</v>
      </c>
      <c r="F644" s="29" t="s">
        <v>484</v>
      </c>
      <c r="G644" s="30">
        <v>11000</v>
      </c>
      <c r="H644" s="30">
        <v>0</v>
      </c>
      <c r="I644" s="10">
        <f t="shared" si="10"/>
        <v>0</v>
      </c>
    </row>
    <row r="645" spans="1:9" ht="33.9" customHeight="1" x14ac:dyDescent="0.3">
      <c r="A645" s="29" t="s">
        <v>123</v>
      </c>
      <c r="B645" s="29" t="s">
        <v>123</v>
      </c>
      <c r="C645" s="29" t="s">
        <v>123</v>
      </c>
      <c r="D645" s="29" t="s">
        <v>485</v>
      </c>
      <c r="E645" s="29" t="s">
        <v>228</v>
      </c>
      <c r="F645" s="29" t="s">
        <v>486</v>
      </c>
      <c r="G645" s="30">
        <v>30150</v>
      </c>
      <c r="H645" s="30">
        <v>22700</v>
      </c>
      <c r="I645" s="10">
        <f t="shared" si="10"/>
        <v>0.75290215588723053</v>
      </c>
    </row>
    <row r="646" spans="1:9" ht="17.7" customHeight="1" x14ac:dyDescent="0.3">
      <c r="A646" s="29" t="s">
        <v>123</v>
      </c>
      <c r="B646" s="29" t="s">
        <v>123</v>
      </c>
      <c r="C646" s="29" t="s">
        <v>123</v>
      </c>
      <c r="D646" s="29" t="s">
        <v>489</v>
      </c>
      <c r="E646" s="29" t="s">
        <v>228</v>
      </c>
      <c r="F646" s="29" t="s">
        <v>490</v>
      </c>
      <c r="G646" s="30">
        <v>1470</v>
      </c>
      <c r="H646" s="30">
        <v>0</v>
      </c>
      <c r="I646" s="10">
        <f t="shared" si="10"/>
        <v>0</v>
      </c>
    </row>
    <row r="647" spans="1:9" ht="33.9" customHeight="1" x14ac:dyDescent="0.3">
      <c r="A647" s="29" t="s">
        <v>123</v>
      </c>
      <c r="B647" s="29" t="s">
        <v>123</v>
      </c>
      <c r="C647" s="29" t="s">
        <v>123</v>
      </c>
      <c r="D647" s="29" t="s">
        <v>493</v>
      </c>
      <c r="E647" s="29" t="s">
        <v>228</v>
      </c>
      <c r="F647" s="29" t="s">
        <v>494</v>
      </c>
      <c r="G647" s="30">
        <v>5300</v>
      </c>
      <c r="H647" s="30">
        <v>915</v>
      </c>
      <c r="I647" s="10">
        <f t="shared" si="10"/>
        <v>0.17264150943396225</v>
      </c>
    </row>
    <row r="648" spans="1:9" ht="17.7" customHeight="1" x14ac:dyDescent="0.3">
      <c r="A648" s="29" t="s">
        <v>123</v>
      </c>
      <c r="B648" s="29" t="s">
        <v>123</v>
      </c>
      <c r="C648" s="29" t="s">
        <v>123</v>
      </c>
      <c r="D648" s="29" t="s">
        <v>559</v>
      </c>
      <c r="E648" s="29" t="s">
        <v>228</v>
      </c>
      <c r="F648" s="29" t="s">
        <v>560</v>
      </c>
      <c r="G648" s="30">
        <v>9730</v>
      </c>
      <c r="H648" s="30">
        <v>0</v>
      </c>
      <c r="I648" s="10">
        <f t="shared" si="10"/>
        <v>0</v>
      </c>
    </row>
    <row r="649" spans="1:9" ht="33.9" customHeight="1" x14ac:dyDescent="0.3">
      <c r="A649" s="7"/>
      <c r="B649" s="7" t="s">
        <v>408</v>
      </c>
      <c r="C649" s="7"/>
      <c r="D649" s="7"/>
      <c r="E649" s="7"/>
      <c r="F649" s="7" t="s">
        <v>409</v>
      </c>
      <c r="G649" s="28">
        <v>1838025</v>
      </c>
      <c r="H649" s="28">
        <v>869349.96</v>
      </c>
      <c r="I649" s="10">
        <f t="shared" si="10"/>
        <v>0.47298048720773656</v>
      </c>
    </row>
    <row r="650" spans="1:9" ht="33.9" customHeight="1" x14ac:dyDescent="0.3">
      <c r="A650" s="29" t="s">
        <v>123</v>
      </c>
      <c r="B650" s="29" t="s">
        <v>123</v>
      </c>
      <c r="C650" s="29" t="s">
        <v>123</v>
      </c>
      <c r="D650" s="29" t="s">
        <v>459</v>
      </c>
      <c r="E650" s="29" t="s">
        <v>228</v>
      </c>
      <c r="F650" s="29" t="s">
        <v>460</v>
      </c>
      <c r="G650" s="30">
        <v>3100</v>
      </c>
      <c r="H650" s="30">
        <v>900</v>
      </c>
      <c r="I650" s="10">
        <f t="shared" si="10"/>
        <v>0.29032258064516131</v>
      </c>
    </row>
    <row r="651" spans="1:9" ht="33.9" customHeight="1" x14ac:dyDescent="0.3">
      <c r="A651" s="29" t="s">
        <v>123</v>
      </c>
      <c r="B651" s="29" t="s">
        <v>123</v>
      </c>
      <c r="C651" s="29" t="s">
        <v>123</v>
      </c>
      <c r="D651" s="29" t="s">
        <v>461</v>
      </c>
      <c r="E651" s="29" t="s">
        <v>228</v>
      </c>
      <c r="F651" s="29" t="s">
        <v>462</v>
      </c>
      <c r="G651" s="30">
        <v>1242186</v>
      </c>
      <c r="H651" s="30">
        <v>561265.98</v>
      </c>
      <c r="I651" s="10">
        <f t="shared" si="10"/>
        <v>0.45183730938844907</v>
      </c>
    </row>
    <row r="652" spans="1:9" ht="33.9" customHeight="1" x14ac:dyDescent="0.3">
      <c r="A652" s="29" t="s">
        <v>123</v>
      </c>
      <c r="B652" s="29" t="s">
        <v>123</v>
      </c>
      <c r="C652" s="29" t="s">
        <v>123</v>
      </c>
      <c r="D652" s="29" t="s">
        <v>463</v>
      </c>
      <c r="E652" s="29" t="s">
        <v>228</v>
      </c>
      <c r="F652" s="29" t="s">
        <v>464</v>
      </c>
      <c r="G652" s="30">
        <v>95000</v>
      </c>
      <c r="H652" s="30">
        <v>88454.77</v>
      </c>
      <c r="I652" s="10">
        <f t="shared" si="10"/>
        <v>0.93110284210526317</v>
      </c>
    </row>
    <row r="653" spans="1:9" ht="33.9" customHeight="1" x14ac:dyDescent="0.3">
      <c r="A653" s="29" t="s">
        <v>123</v>
      </c>
      <c r="B653" s="29" t="s">
        <v>123</v>
      </c>
      <c r="C653" s="29" t="s">
        <v>123</v>
      </c>
      <c r="D653" s="29" t="s">
        <v>465</v>
      </c>
      <c r="E653" s="29" t="s">
        <v>228</v>
      </c>
      <c r="F653" s="29" t="s">
        <v>466</v>
      </c>
      <c r="G653" s="30">
        <v>229940</v>
      </c>
      <c r="H653" s="30">
        <v>76211.27</v>
      </c>
      <c r="I653" s="10">
        <f t="shared" si="10"/>
        <v>0.33143981038531795</v>
      </c>
    </row>
    <row r="654" spans="1:9" ht="33.9" customHeight="1" x14ac:dyDescent="0.3">
      <c r="A654" s="29" t="s">
        <v>123</v>
      </c>
      <c r="B654" s="29" t="s">
        <v>123</v>
      </c>
      <c r="C654" s="29" t="s">
        <v>123</v>
      </c>
      <c r="D654" s="29" t="s">
        <v>467</v>
      </c>
      <c r="E654" s="29" t="s">
        <v>228</v>
      </c>
      <c r="F654" s="29" t="s">
        <v>468</v>
      </c>
      <c r="G654" s="30">
        <v>32920</v>
      </c>
      <c r="H654" s="30">
        <v>9985.4500000000007</v>
      </c>
      <c r="I654" s="10">
        <f t="shared" si="10"/>
        <v>0.30332472660996357</v>
      </c>
    </row>
    <row r="655" spans="1:9" ht="17.7" customHeight="1" x14ac:dyDescent="0.3">
      <c r="A655" s="29" t="s">
        <v>123</v>
      </c>
      <c r="B655" s="29" t="s">
        <v>123</v>
      </c>
      <c r="C655" s="29" t="s">
        <v>123</v>
      </c>
      <c r="D655" s="29" t="s">
        <v>452</v>
      </c>
      <c r="E655" s="29" t="s">
        <v>228</v>
      </c>
      <c r="F655" s="29" t="s">
        <v>453</v>
      </c>
      <c r="G655" s="30">
        <v>16000</v>
      </c>
      <c r="H655" s="30">
        <v>574.29999999999995</v>
      </c>
      <c r="I655" s="10">
        <f t="shared" si="10"/>
        <v>3.5893749999999995E-2</v>
      </c>
    </row>
    <row r="656" spans="1:9" ht="33.9" customHeight="1" x14ac:dyDescent="0.3">
      <c r="A656" s="29" t="s">
        <v>123</v>
      </c>
      <c r="B656" s="29" t="s">
        <v>123</v>
      </c>
      <c r="C656" s="29" t="s">
        <v>123</v>
      </c>
      <c r="D656" s="29" t="s">
        <v>469</v>
      </c>
      <c r="E656" s="29" t="s">
        <v>228</v>
      </c>
      <c r="F656" s="29" t="s">
        <v>470</v>
      </c>
      <c r="G656" s="30">
        <v>53023</v>
      </c>
      <c r="H656" s="30">
        <v>39287.480000000003</v>
      </c>
      <c r="I656" s="10">
        <f t="shared" si="10"/>
        <v>0.74095166248609101</v>
      </c>
    </row>
    <row r="657" spans="1:9" ht="33.9" customHeight="1" x14ac:dyDescent="0.3">
      <c r="A657" s="29" t="s">
        <v>123</v>
      </c>
      <c r="B657" s="29" t="s">
        <v>123</v>
      </c>
      <c r="C657" s="29" t="s">
        <v>123</v>
      </c>
      <c r="D657" s="29" t="s">
        <v>473</v>
      </c>
      <c r="E657" s="29" t="s">
        <v>228</v>
      </c>
      <c r="F657" s="29" t="s">
        <v>474</v>
      </c>
      <c r="G657" s="30">
        <v>24800</v>
      </c>
      <c r="H657" s="30">
        <v>11027.6</v>
      </c>
      <c r="I657" s="10">
        <f t="shared" si="10"/>
        <v>0.44466129032258067</v>
      </c>
    </row>
    <row r="658" spans="1:9" ht="17.7" customHeight="1" x14ac:dyDescent="0.3">
      <c r="A658" s="29" t="s">
        <v>123</v>
      </c>
      <c r="B658" s="29" t="s">
        <v>123</v>
      </c>
      <c r="C658" s="29" t="s">
        <v>123</v>
      </c>
      <c r="D658" s="29" t="s">
        <v>475</v>
      </c>
      <c r="E658" s="29" t="s">
        <v>228</v>
      </c>
      <c r="F658" s="29" t="s">
        <v>476</v>
      </c>
      <c r="G658" s="30">
        <v>10000</v>
      </c>
      <c r="H658" s="30">
        <v>0</v>
      </c>
      <c r="I658" s="10">
        <f t="shared" si="10"/>
        <v>0</v>
      </c>
    </row>
    <row r="659" spans="1:9" ht="33.9" customHeight="1" x14ac:dyDescent="0.3">
      <c r="A659" s="29" t="s">
        <v>123</v>
      </c>
      <c r="B659" s="29" t="s">
        <v>123</v>
      </c>
      <c r="C659" s="29" t="s">
        <v>123</v>
      </c>
      <c r="D659" s="29" t="s">
        <v>477</v>
      </c>
      <c r="E659" s="29" t="s">
        <v>228</v>
      </c>
      <c r="F659" s="29" t="s">
        <v>478</v>
      </c>
      <c r="G659" s="30">
        <v>1200</v>
      </c>
      <c r="H659" s="30">
        <v>140</v>
      </c>
      <c r="I659" s="10">
        <f t="shared" si="10"/>
        <v>0.11666666666666667</v>
      </c>
    </row>
    <row r="660" spans="1:9" ht="33.9" customHeight="1" x14ac:dyDescent="0.3">
      <c r="A660" s="29" t="s">
        <v>123</v>
      </c>
      <c r="B660" s="29" t="s">
        <v>123</v>
      </c>
      <c r="C660" s="29" t="s">
        <v>123</v>
      </c>
      <c r="D660" s="29" t="s">
        <v>440</v>
      </c>
      <c r="E660" s="29" t="s">
        <v>228</v>
      </c>
      <c r="F660" s="29" t="s">
        <v>441</v>
      </c>
      <c r="G660" s="30">
        <v>35300</v>
      </c>
      <c r="H660" s="30">
        <v>11416.21</v>
      </c>
      <c r="I660" s="10">
        <f t="shared" si="10"/>
        <v>0.3234053824362606</v>
      </c>
    </row>
    <row r="661" spans="1:9" ht="33.9" customHeight="1" x14ac:dyDescent="0.3">
      <c r="A661" s="29" t="s">
        <v>123</v>
      </c>
      <c r="B661" s="29" t="s">
        <v>123</v>
      </c>
      <c r="C661" s="29" t="s">
        <v>123</v>
      </c>
      <c r="D661" s="29" t="s">
        <v>479</v>
      </c>
      <c r="E661" s="29" t="s">
        <v>228</v>
      </c>
      <c r="F661" s="29" t="s">
        <v>480</v>
      </c>
      <c r="G661" s="30">
        <v>8160</v>
      </c>
      <c r="H661" s="30">
        <v>2840.06</v>
      </c>
      <c r="I661" s="10">
        <f t="shared" si="10"/>
        <v>0.34804656862745098</v>
      </c>
    </row>
    <row r="662" spans="1:9" ht="33.9" customHeight="1" x14ac:dyDescent="0.3">
      <c r="A662" s="29" t="s">
        <v>123</v>
      </c>
      <c r="B662" s="29" t="s">
        <v>123</v>
      </c>
      <c r="C662" s="29" t="s">
        <v>123</v>
      </c>
      <c r="D662" s="29" t="s">
        <v>481</v>
      </c>
      <c r="E662" s="29" t="s">
        <v>228</v>
      </c>
      <c r="F662" s="29" t="s">
        <v>482</v>
      </c>
      <c r="G662" s="30">
        <v>7000</v>
      </c>
      <c r="H662" s="30">
        <v>939.84</v>
      </c>
      <c r="I662" s="10">
        <f t="shared" si="10"/>
        <v>0.13426285714285716</v>
      </c>
    </row>
    <row r="663" spans="1:9" ht="17.7" customHeight="1" x14ac:dyDescent="0.3">
      <c r="A663" s="29" t="s">
        <v>123</v>
      </c>
      <c r="B663" s="29" t="s">
        <v>123</v>
      </c>
      <c r="C663" s="29" t="s">
        <v>123</v>
      </c>
      <c r="D663" s="29" t="s">
        <v>483</v>
      </c>
      <c r="E663" s="29" t="s">
        <v>228</v>
      </c>
      <c r="F663" s="29" t="s">
        <v>484</v>
      </c>
      <c r="G663" s="30">
        <v>1540</v>
      </c>
      <c r="H663" s="30">
        <v>0</v>
      </c>
      <c r="I663" s="10">
        <f t="shared" si="10"/>
        <v>0</v>
      </c>
    </row>
    <row r="664" spans="1:9" ht="33.9" customHeight="1" x14ac:dyDescent="0.3">
      <c r="A664" s="29" t="s">
        <v>123</v>
      </c>
      <c r="B664" s="29" t="s">
        <v>123</v>
      </c>
      <c r="C664" s="29" t="s">
        <v>123</v>
      </c>
      <c r="D664" s="29" t="s">
        <v>485</v>
      </c>
      <c r="E664" s="29" t="s">
        <v>228</v>
      </c>
      <c r="F664" s="29" t="s">
        <v>486</v>
      </c>
      <c r="G664" s="30">
        <v>70560</v>
      </c>
      <c r="H664" s="30">
        <v>62920</v>
      </c>
      <c r="I664" s="10">
        <f t="shared" si="10"/>
        <v>0.89172335600907027</v>
      </c>
    </row>
    <row r="665" spans="1:9" ht="17.7" customHeight="1" x14ac:dyDescent="0.3">
      <c r="A665" s="29" t="s">
        <v>123</v>
      </c>
      <c r="B665" s="29" t="s">
        <v>123</v>
      </c>
      <c r="C665" s="29" t="s">
        <v>123</v>
      </c>
      <c r="D665" s="29" t="s">
        <v>489</v>
      </c>
      <c r="E665" s="29" t="s">
        <v>228</v>
      </c>
      <c r="F665" s="29" t="s">
        <v>490</v>
      </c>
      <c r="G665" s="30">
        <v>1296</v>
      </c>
      <c r="H665" s="30">
        <v>648</v>
      </c>
      <c r="I665" s="10">
        <f t="shared" si="10"/>
        <v>0.5</v>
      </c>
    </row>
    <row r="666" spans="1:9" ht="17.7" customHeight="1" x14ac:dyDescent="0.3">
      <c r="A666" s="29" t="s">
        <v>123</v>
      </c>
      <c r="B666" s="29" t="s">
        <v>123</v>
      </c>
      <c r="C666" s="29" t="s">
        <v>123</v>
      </c>
      <c r="D666" s="29" t="s">
        <v>493</v>
      </c>
      <c r="E666" s="29" t="s">
        <v>228</v>
      </c>
      <c r="F666" s="29" t="s">
        <v>494</v>
      </c>
      <c r="G666" s="30">
        <v>6000</v>
      </c>
      <c r="H666" s="30">
        <v>2739</v>
      </c>
      <c r="I666" s="10">
        <f t="shared" si="10"/>
        <v>0.45650000000000002</v>
      </c>
    </row>
    <row r="667" spans="1:9" ht="33.9" customHeight="1" x14ac:dyDescent="0.3">
      <c r="A667" s="7"/>
      <c r="B667" s="7" t="s">
        <v>410</v>
      </c>
      <c r="C667" s="7"/>
      <c r="D667" s="7"/>
      <c r="E667" s="7"/>
      <c r="F667" s="7" t="s">
        <v>411</v>
      </c>
      <c r="G667" s="28">
        <v>547323</v>
      </c>
      <c r="H667" s="28">
        <v>289891.65999999997</v>
      </c>
      <c r="I667" s="10">
        <f t="shared" si="10"/>
        <v>0.52965371453419641</v>
      </c>
    </row>
    <row r="668" spans="1:9" ht="33.9" customHeight="1" x14ac:dyDescent="0.3">
      <c r="A668" s="29" t="s">
        <v>123</v>
      </c>
      <c r="B668" s="29" t="s">
        <v>123</v>
      </c>
      <c r="C668" s="29" t="s">
        <v>123</v>
      </c>
      <c r="D668" s="29" t="s">
        <v>459</v>
      </c>
      <c r="E668" s="29" t="s">
        <v>228</v>
      </c>
      <c r="F668" s="29" t="s">
        <v>460</v>
      </c>
      <c r="G668" s="30">
        <v>2443</v>
      </c>
      <c r="H668" s="30">
        <v>441</v>
      </c>
      <c r="I668" s="10">
        <f t="shared" si="10"/>
        <v>0.18051575931232092</v>
      </c>
    </row>
    <row r="669" spans="1:9" ht="33.9" customHeight="1" x14ac:dyDescent="0.3">
      <c r="A669" s="29" t="s">
        <v>123</v>
      </c>
      <c r="B669" s="29" t="s">
        <v>123</v>
      </c>
      <c r="C669" s="29" t="s">
        <v>123</v>
      </c>
      <c r="D669" s="29" t="s">
        <v>461</v>
      </c>
      <c r="E669" s="29" t="s">
        <v>228</v>
      </c>
      <c r="F669" s="29" t="s">
        <v>462</v>
      </c>
      <c r="G669" s="30">
        <v>363658</v>
      </c>
      <c r="H669" s="30">
        <v>187557.51</v>
      </c>
      <c r="I669" s="10">
        <f t="shared" si="10"/>
        <v>0.51575246522831897</v>
      </c>
    </row>
    <row r="670" spans="1:9" ht="33.9" customHeight="1" x14ac:dyDescent="0.3">
      <c r="A670" s="29" t="s">
        <v>123</v>
      </c>
      <c r="B670" s="29" t="s">
        <v>123</v>
      </c>
      <c r="C670" s="29" t="s">
        <v>123</v>
      </c>
      <c r="D670" s="29" t="s">
        <v>463</v>
      </c>
      <c r="E670" s="29" t="s">
        <v>228</v>
      </c>
      <c r="F670" s="29" t="s">
        <v>464</v>
      </c>
      <c r="G670" s="30">
        <v>20180</v>
      </c>
      <c r="H670" s="30">
        <v>20179.13</v>
      </c>
      <c r="I670" s="10">
        <f t="shared" si="10"/>
        <v>0.9999568880079287</v>
      </c>
    </row>
    <row r="671" spans="1:9" ht="33.9" customHeight="1" x14ac:dyDescent="0.3">
      <c r="A671" s="29" t="s">
        <v>123</v>
      </c>
      <c r="B671" s="29" t="s">
        <v>123</v>
      </c>
      <c r="C671" s="29" t="s">
        <v>123</v>
      </c>
      <c r="D671" s="29" t="s">
        <v>465</v>
      </c>
      <c r="E671" s="29" t="s">
        <v>228</v>
      </c>
      <c r="F671" s="29" t="s">
        <v>466</v>
      </c>
      <c r="G671" s="30">
        <v>65981</v>
      </c>
      <c r="H671" s="30">
        <v>35697.42</v>
      </c>
      <c r="I671" s="10">
        <f t="shared" si="10"/>
        <v>0.5410257498370743</v>
      </c>
    </row>
    <row r="672" spans="1:9" ht="33.9" customHeight="1" x14ac:dyDescent="0.3">
      <c r="A672" s="29" t="s">
        <v>123</v>
      </c>
      <c r="B672" s="29" t="s">
        <v>123</v>
      </c>
      <c r="C672" s="29" t="s">
        <v>123</v>
      </c>
      <c r="D672" s="29" t="s">
        <v>467</v>
      </c>
      <c r="E672" s="29" t="s">
        <v>228</v>
      </c>
      <c r="F672" s="29" t="s">
        <v>468</v>
      </c>
      <c r="G672" s="30">
        <v>9404</v>
      </c>
      <c r="H672" s="30">
        <v>3107.36</v>
      </c>
      <c r="I672" s="10">
        <f t="shared" si="10"/>
        <v>0.33042960442364955</v>
      </c>
    </row>
    <row r="673" spans="1:9" ht="33.9" customHeight="1" x14ac:dyDescent="0.3">
      <c r="A673" s="29" t="s">
        <v>123</v>
      </c>
      <c r="B673" s="29" t="s">
        <v>123</v>
      </c>
      <c r="C673" s="29" t="s">
        <v>123</v>
      </c>
      <c r="D673" s="29" t="s">
        <v>469</v>
      </c>
      <c r="E673" s="29" t="s">
        <v>228</v>
      </c>
      <c r="F673" s="29" t="s">
        <v>470</v>
      </c>
      <c r="G673" s="30">
        <v>10962</v>
      </c>
      <c r="H673" s="30">
        <v>90.41</v>
      </c>
      <c r="I673" s="10">
        <f t="shared" si="10"/>
        <v>8.2475825579273847E-3</v>
      </c>
    </row>
    <row r="674" spans="1:9" ht="33.9" customHeight="1" x14ac:dyDescent="0.3">
      <c r="A674" s="29" t="s">
        <v>123</v>
      </c>
      <c r="B674" s="29" t="s">
        <v>123</v>
      </c>
      <c r="C674" s="29" t="s">
        <v>123</v>
      </c>
      <c r="D674" s="29" t="s">
        <v>473</v>
      </c>
      <c r="E674" s="29" t="s">
        <v>228</v>
      </c>
      <c r="F674" s="29" t="s">
        <v>474</v>
      </c>
      <c r="G674" s="30">
        <v>37707</v>
      </c>
      <c r="H674" s="30">
        <v>21162.97</v>
      </c>
      <c r="I674" s="10">
        <f t="shared" si="10"/>
        <v>0.56124777892698974</v>
      </c>
    </row>
    <row r="675" spans="1:9" ht="33.9" customHeight="1" x14ac:dyDescent="0.3">
      <c r="A675" s="29" t="s">
        <v>123</v>
      </c>
      <c r="B675" s="29" t="s">
        <v>123</v>
      </c>
      <c r="C675" s="29" t="s">
        <v>123</v>
      </c>
      <c r="D675" s="29" t="s">
        <v>475</v>
      </c>
      <c r="E675" s="29" t="s">
        <v>228</v>
      </c>
      <c r="F675" s="29" t="s">
        <v>476</v>
      </c>
      <c r="G675" s="30">
        <v>7122</v>
      </c>
      <c r="H675" s="30">
        <v>1688.64</v>
      </c>
      <c r="I675" s="10">
        <f t="shared" si="10"/>
        <v>0.23710193765796125</v>
      </c>
    </row>
    <row r="676" spans="1:9" ht="17.7" customHeight="1" x14ac:dyDescent="0.3">
      <c r="A676" s="29" t="s">
        <v>123</v>
      </c>
      <c r="B676" s="29" t="s">
        <v>123</v>
      </c>
      <c r="C676" s="29" t="s">
        <v>123</v>
      </c>
      <c r="D676" s="29" t="s">
        <v>477</v>
      </c>
      <c r="E676" s="29" t="s">
        <v>228</v>
      </c>
      <c r="F676" s="29" t="s">
        <v>478</v>
      </c>
      <c r="G676" s="30">
        <v>4700</v>
      </c>
      <c r="H676" s="30">
        <v>0</v>
      </c>
      <c r="I676" s="10">
        <f t="shared" si="10"/>
        <v>0</v>
      </c>
    </row>
    <row r="677" spans="1:9" ht="33.9" customHeight="1" x14ac:dyDescent="0.3">
      <c r="A677" s="29" t="s">
        <v>123</v>
      </c>
      <c r="B677" s="29" t="s">
        <v>123</v>
      </c>
      <c r="C677" s="29" t="s">
        <v>123</v>
      </c>
      <c r="D677" s="29" t="s">
        <v>479</v>
      </c>
      <c r="E677" s="29" t="s">
        <v>228</v>
      </c>
      <c r="F677" s="29" t="s">
        <v>480</v>
      </c>
      <c r="G677" s="30">
        <v>862</v>
      </c>
      <c r="H677" s="30">
        <v>378.22</v>
      </c>
      <c r="I677" s="10">
        <f t="shared" si="10"/>
        <v>0.43877030162412994</v>
      </c>
    </row>
    <row r="678" spans="1:9" ht="17.7" customHeight="1" x14ac:dyDescent="0.3">
      <c r="A678" s="29" t="s">
        <v>123</v>
      </c>
      <c r="B678" s="29" t="s">
        <v>123</v>
      </c>
      <c r="C678" s="29" t="s">
        <v>123</v>
      </c>
      <c r="D678" s="29" t="s">
        <v>483</v>
      </c>
      <c r="E678" s="29" t="s">
        <v>228</v>
      </c>
      <c r="F678" s="29" t="s">
        <v>484</v>
      </c>
      <c r="G678" s="30">
        <v>1393</v>
      </c>
      <c r="H678" s="30">
        <v>0</v>
      </c>
      <c r="I678" s="10">
        <f t="shared" si="10"/>
        <v>0</v>
      </c>
    </row>
    <row r="679" spans="1:9" ht="17.7" customHeight="1" x14ac:dyDescent="0.3">
      <c r="A679" s="29" t="s">
        <v>123</v>
      </c>
      <c r="B679" s="29" t="s">
        <v>123</v>
      </c>
      <c r="C679" s="29" t="s">
        <v>123</v>
      </c>
      <c r="D679" s="29" t="s">
        <v>485</v>
      </c>
      <c r="E679" s="29" t="s">
        <v>228</v>
      </c>
      <c r="F679" s="29" t="s">
        <v>486</v>
      </c>
      <c r="G679" s="30">
        <v>17489</v>
      </c>
      <c r="H679" s="30">
        <v>17489</v>
      </c>
      <c r="I679" s="10">
        <f t="shared" si="10"/>
        <v>1</v>
      </c>
    </row>
    <row r="680" spans="1:9" ht="33.9" customHeight="1" x14ac:dyDescent="0.3">
      <c r="A680" s="29" t="s">
        <v>123</v>
      </c>
      <c r="B680" s="29" t="s">
        <v>123</v>
      </c>
      <c r="C680" s="29" t="s">
        <v>123</v>
      </c>
      <c r="D680" s="29" t="s">
        <v>489</v>
      </c>
      <c r="E680" s="29" t="s">
        <v>228</v>
      </c>
      <c r="F680" s="29" t="s">
        <v>490</v>
      </c>
      <c r="G680" s="30">
        <v>5422</v>
      </c>
      <c r="H680" s="30">
        <v>2100</v>
      </c>
      <c r="I680" s="10">
        <f t="shared" si="10"/>
        <v>0.38731095536702326</v>
      </c>
    </row>
    <row r="681" spans="1:9" ht="33.9" customHeight="1" x14ac:dyDescent="0.3">
      <c r="A681" s="7"/>
      <c r="B681" s="7" t="s">
        <v>590</v>
      </c>
      <c r="C681" s="7"/>
      <c r="D681" s="7"/>
      <c r="E681" s="7"/>
      <c r="F681" s="7" t="s">
        <v>574</v>
      </c>
      <c r="G681" s="28">
        <v>13100</v>
      </c>
      <c r="H681" s="28">
        <v>2476.4</v>
      </c>
      <c r="I681" s="10">
        <f t="shared" si="10"/>
        <v>0.1890381679389313</v>
      </c>
    </row>
    <row r="682" spans="1:9" ht="33.9" customHeight="1" x14ac:dyDescent="0.3">
      <c r="A682" s="29" t="s">
        <v>123</v>
      </c>
      <c r="B682" s="29" t="s">
        <v>123</v>
      </c>
      <c r="C682" s="29" t="s">
        <v>123</v>
      </c>
      <c r="D682" s="29" t="s">
        <v>440</v>
      </c>
      <c r="E682" s="29" t="s">
        <v>228</v>
      </c>
      <c r="F682" s="29" t="s">
        <v>441</v>
      </c>
      <c r="G682" s="30">
        <v>3700</v>
      </c>
      <c r="H682" s="30">
        <v>600</v>
      </c>
      <c r="I682" s="10">
        <f t="shared" si="10"/>
        <v>0.16216216216216217</v>
      </c>
    </row>
    <row r="683" spans="1:9" ht="33.9" customHeight="1" x14ac:dyDescent="0.3">
      <c r="A683" s="29" t="s">
        <v>123</v>
      </c>
      <c r="B683" s="29" t="s">
        <v>123</v>
      </c>
      <c r="C683" s="29" t="s">
        <v>123</v>
      </c>
      <c r="D683" s="29" t="s">
        <v>481</v>
      </c>
      <c r="E683" s="29" t="s">
        <v>228</v>
      </c>
      <c r="F683" s="29" t="s">
        <v>482</v>
      </c>
      <c r="G683" s="30">
        <v>1800</v>
      </c>
      <c r="H683" s="30">
        <v>276.39999999999998</v>
      </c>
      <c r="I683" s="10">
        <f t="shared" si="10"/>
        <v>0.15355555555555556</v>
      </c>
    </row>
    <row r="684" spans="1:9" ht="33.9" customHeight="1" x14ac:dyDescent="0.3">
      <c r="A684" s="29" t="s">
        <v>123</v>
      </c>
      <c r="B684" s="29" t="s">
        <v>123</v>
      </c>
      <c r="C684" s="29" t="s">
        <v>123</v>
      </c>
      <c r="D684" s="29" t="s">
        <v>493</v>
      </c>
      <c r="E684" s="29" t="s">
        <v>228</v>
      </c>
      <c r="F684" s="29" t="s">
        <v>494</v>
      </c>
      <c r="G684" s="30">
        <v>7600</v>
      </c>
      <c r="H684" s="30">
        <v>1600</v>
      </c>
      <c r="I684" s="10">
        <f t="shared" si="10"/>
        <v>0.21052631578947367</v>
      </c>
    </row>
    <row r="685" spans="1:9" ht="33.9" customHeight="1" x14ac:dyDescent="0.3">
      <c r="A685" s="7"/>
      <c r="B685" s="7" t="s">
        <v>591</v>
      </c>
      <c r="C685" s="7"/>
      <c r="D685" s="7"/>
      <c r="E685" s="7"/>
      <c r="F685" s="7" t="s">
        <v>251</v>
      </c>
      <c r="G685" s="28">
        <v>54384</v>
      </c>
      <c r="H685" s="28">
        <v>36975</v>
      </c>
      <c r="I685" s="10">
        <f t="shared" si="10"/>
        <v>0.67988746690203006</v>
      </c>
    </row>
    <row r="686" spans="1:9" ht="33.9" customHeight="1" x14ac:dyDescent="0.3">
      <c r="A686" s="29" t="s">
        <v>123</v>
      </c>
      <c r="B686" s="29" t="s">
        <v>123</v>
      </c>
      <c r="C686" s="29" t="s">
        <v>123</v>
      </c>
      <c r="D686" s="29" t="s">
        <v>485</v>
      </c>
      <c r="E686" s="29" t="s">
        <v>228</v>
      </c>
      <c r="F686" s="29" t="s">
        <v>486</v>
      </c>
      <c r="G686" s="30">
        <v>54384</v>
      </c>
      <c r="H686" s="30">
        <v>36975</v>
      </c>
      <c r="I686" s="10">
        <f t="shared" si="10"/>
        <v>0.67988746690203006</v>
      </c>
    </row>
    <row r="687" spans="1:9" ht="33.9" customHeight="1" x14ac:dyDescent="0.3">
      <c r="A687" s="3" t="s">
        <v>412</v>
      </c>
      <c r="B687" s="3"/>
      <c r="C687" s="3"/>
      <c r="D687" s="3"/>
      <c r="E687" s="3"/>
      <c r="F687" s="3" t="s">
        <v>413</v>
      </c>
      <c r="G687" s="27">
        <v>10625499</v>
      </c>
      <c r="H687" s="27">
        <v>5070314.4000000004</v>
      </c>
      <c r="I687" s="5">
        <f t="shared" si="10"/>
        <v>0.47718365038667837</v>
      </c>
    </row>
    <row r="688" spans="1:9" ht="33.9" customHeight="1" x14ac:dyDescent="0.3">
      <c r="A688" s="7"/>
      <c r="B688" s="7" t="s">
        <v>414</v>
      </c>
      <c r="C688" s="7"/>
      <c r="D688" s="7"/>
      <c r="E688" s="7"/>
      <c r="F688" s="7" t="s">
        <v>415</v>
      </c>
      <c r="G688" s="28">
        <v>62300</v>
      </c>
      <c r="H688" s="28">
        <v>300</v>
      </c>
      <c r="I688" s="10">
        <f t="shared" si="10"/>
        <v>4.815409309791332E-3</v>
      </c>
    </row>
    <row r="689" spans="1:9" ht="33.9" customHeight="1" x14ac:dyDescent="0.3">
      <c r="A689" s="29" t="s">
        <v>123</v>
      </c>
      <c r="B689" s="29" t="s">
        <v>123</v>
      </c>
      <c r="C689" s="29" t="s">
        <v>123</v>
      </c>
      <c r="D689" s="29" t="s">
        <v>592</v>
      </c>
      <c r="E689" s="29" t="s">
        <v>228</v>
      </c>
      <c r="F689" s="29" t="s">
        <v>593</v>
      </c>
      <c r="G689" s="30">
        <v>60300</v>
      </c>
      <c r="H689" s="30">
        <v>300</v>
      </c>
      <c r="I689" s="10">
        <f t="shared" si="10"/>
        <v>4.9751243781094526E-3</v>
      </c>
    </row>
    <row r="690" spans="1:9" ht="17.7" customHeight="1" x14ac:dyDescent="0.3">
      <c r="A690" s="29" t="s">
        <v>123</v>
      </c>
      <c r="B690" s="29" t="s">
        <v>123</v>
      </c>
      <c r="C690" s="29" t="s">
        <v>123</v>
      </c>
      <c r="D690" s="29" t="s">
        <v>461</v>
      </c>
      <c r="E690" s="29" t="s">
        <v>228</v>
      </c>
      <c r="F690" s="29" t="s">
        <v>462</v>
      </c>
      <c r="G690" s="30">
        <v>1670</v>
      </c>
      <c r="H690" s="30">
        <v>0</v>
      </c>
      <c r="I690" s="10">
        <f t="shared" si="10"/>
        <v>0</v>
      </c>
    </row>
    <row r="691" spans="1:9" ht="17.7" customHeight="1" x14ac:dyDescent="0.3">
      <c r="A691" s="29" t="s">
        <v>123</v>
      </c>
      <c r="B691" s="29" t="s">
        <v>123</v>
      </c>
      <c r="C691" s="29" t="s">
        <v>123</v>
      </c>
      <c r="D691" s="29" t="s">
        <v>465</v>
      </c>
      <c r="E691" s="29" t="s">
        <v>228</v>
      </c>
      <c r="F691" s="29" t="s">
        <v>466</v>
      </c>
      <c r="G691" s="30">
        <v>289</v>
      </c>
      <c r="H691" s="30">
        <v>0</v>
      </c>
      <c r="I691" s="10">
        <f t="shared" si="10"/>
        <v>0</v>
      </c>
    </row>
    <row r="692" spans="1:9" ht="33.9" customHeight="1" x14ac:dyDescent="0.3">
      <c r="A692" s="29" t="s">
        <v>123</v>
      </c>
      <c r="B692" s="29" t="s">
        <v>123</v>
      </c>
      <c r="C692" s="29" t="s">
        <v>123</v>
      </c>
      <c r="D692" s="29" t="s">
        <v>467</v>
      </c>
      <c r="E692" s="29" t="s">
        <v>228</v>
      </c>
      <c r="F692" s="29" t="s">
        <v>468</v>
      </c>
      <c r="G692" s="30">
        <v>41</v>
      </c>
      <c r="H692" s="30">
        <v>0</v>
      </c>
      <c r="I692" s="10">
        <f t="shared" si="10"/>
        <v>0</v>
      </c>
    </row>
    <row r="693" spans="1:9" ht="33.9" customHeight="1" x14ac:dyDescent="0.3">
      <c r="A693" s="7"/>
      <c r="B693" s="7" t="s">
        <v>416</v>
      </c>
      <c r="C693" s="7"/>
      <c r="D693" s="7"/>
      <c r="E693" s="7"/>
      <c r="F693" s="7" t="s">
        <v>417</v>
      </c>
      <c r="G693" s="28">
        <v>4812062</v>
      </c>
      <c r="H693" s="28">
        <v>2318422.88</v>
      </c>
      <c r="I693" s="10">
        <f t="shared" si="10"/>
        <v>0.48179405834754413</v>
      </c>
    </row>
    <row r="694" spans="1:9" ht="33.9" customHeight="1" x14ac:dyDescent="0.3">
      <c r="A694" s="29" t="s">
        <v>123</v>
      </c>
      <c r="B694" s="29" t="s">
        <v>123</v>
      </c>
      <c r="C694" s="29" t="s">
        <v>123</v>
      </c>
      <c r="D694" s="29" t="s">
        <v>391</v>
      </c>
      <c r="E694" s="29" t="s">
        <v>228</v>
      </c>
      <c r="F694" s="29" t="s">
        <v>594</v>
      </c>
      <c r="G694" s="30">
        <v>497982</v>
      </c>
      <c r="H694" s="30">
        <v>193206.9</v>
      </c>
      <c r="I694" s="10">
        <f t="shared" si="10"/>
        <v>0.38797968601274746</v>
      </c>
    </row>
    <row r="695" spans="1:9" ht="17.7" customHeight="1" x14ac:dyDescent="0.3">
      <c r="A695" s="29" t="s">
        <v>123</v>
      </c>
      <c r="B695" s="29" t="s">
        <v>123</v>
      </c>
      <c r="C695" s="29" t="s">
        <v>123</v>
      </c>
      <c r="D695" s="29" t="s">
        <v>459</v>
      </c>
      <c r="E695" s="29" t="s">
        <v>228</v>
      </c>
      <c r="F695" s="29" t="s">
        <v>460</v>
      </c>
      <c r="G695" s="30">
        <v>1000</v>
      </c>
      <c r="H695" s="30">
        <v>540</v>
      </c>
      <c r="I695" s="10">
        <f t="shared" si="10"/>
        <v>0.54</v>
      </c>
    </row>
    <row r="696" spans="1:9" ht="33.9" customHeight="1" x14ac:dyDescent="0.3">
      <c r="A696" s="29" t="s">
        <v>123</v>
      </c>
      <c r="B696" s="29" t="s">
        <v>123</v>
      </c>
      <c r="C696" s="29" t="s">
        <v>123</v>
      </c>
      <c r="D696" s="29" t="s">
        <v>592</v>
      </c>
      <c r="E696" s="29" t="s">
        <v>228</v>
      </c>
      <c r="F696" s="29" t="s">
        <v>593</v>
      </c>
      <c r="G696" s="30">
        <v>3255781</v>
      </c>
      <c r="H696" s="30">
        <v>1725985.61</v>
      </c>
      <c r="I696" s="10">
        <f t="shared" si="10"/>
        <v>0.53012951731090019</v>
      </c>
    </row>
    <row r="697" spans="1:9" ht="33.9" customHeight="1" x14ac:dyDescent="0.3">
      <c r="A697" s="29" t="s">
        <v>123</v>
      </c>
      <c r="B697" s="29" t="s">
        <v>123</v>
      </c>
      <c r="C697" s="29" t="s">
        <v>123</v>
      </c>
      <c r="D697" s="29" t="s">
        <v>461</v>
      </c>
      <c r="E697" s="29" t="s">
        <v>228</v>
      </c>
      <c r="F697" s="29" t="s">
        <v>462</v>
      </c>
      <c r="G697" s="30">
        <v>365301</v>
      </c>
      <c r="H697" s="30">
        <v>151860.85</v>
      </c>
      <c r="I697" s="10">
        <f t="shared" si="10"/>
        <v>0.41571430135696319</v>
      </c>
    </row>
    <row r="698" spans="1:9" ht="33.9" customHeight="1" x14ac:dyDescent="0.3">
      <c r="A698" s="29" t="s">
        <v>123</v>
      </c>
      <c r="B698" s="29" t="s">
        <v>123</v>
      </c>
      <c r="C698" s="29" t="s">
        <v>123</v>
      </c>
      <c r="D698" s="29" t="s">
        <v>463</v>
      </c>
      <c r="E698" s="29" t="s">
        <v>228</v>
      </c>
      <c r="F698" s="29" t="s">
        <v>464</v>
      </c>
      <c r="G698" s="30">
        <v>27578</v>
      </c>
      <c r="H698" s="30">
        <v>27577.26</v>
      </c>
      <c r="I698" s="10">
        <f t="shared" si="10"/>
        <v>0.99997316701718753</v>
      </c>
    </row>
    <row r="699" spans="1:9" ht="33.9" customHeight="1" x14ac:dyDescent="0.3">
      <c r="A699" s="29" t="s">
        <v>123</v>
      </c>
      <c r="B699" s="29" t="s">
        <v>123</v>
      </c>
      <c r="C699" s="29" t="s">
        <v>123</v>
      </c>
      <c r="D699" s="29" t="s">
        <v>465</v>
      </c>
      <c r="E699" s="29" t="s">
        <v>228</v>
      </c>
      <c r="F699" s="29" t="s">
        <v>466</v>
      </c>
      <c r="G699" s="30">
        <v>145883</v>
      </c>
      <c r="H699" s="30">
        <v>48445.96</v>
      </c>
      <c r="I699" s="10">
        <f t="shared" si="10"/>
        <v>0.33208776896554087</v>
      </c>
    </row>
    <row r="700" spans="1:9" ht="33.9" customHeight="1" x14ac:dyDescent="0.3">
      <c r="A700" s="29" t="s">
        <v>123</v>
      </c>
      <c r="B700" s="29" t="s">
        <v>123</v>
      </c>
      <c r="C700" s="29" t="s">
        <v>123</v>
      </c>
      <c r="D700" s="29" t="s">
        <v>467</v>
      </c>
      <c r="E700" s="29" t="s">
        <v>228</v>
      </c>
      <c r="F700" s="29" t="s">
        <v>468</v>
      </c>
      <c r="G700" s="30">
        <v>14212</v>
      </c>
      <c r="H700" s="30">
        <v>4947.79</v>
      </c>
      <c r="I700" s="10">
        <f t="shared" si="10"/>
        <v>0.34814171122994653</v>
      </c>
    </row>
    <row r="701" spans="1:9" ht="33.9" customHeight="1" x14ac:dyDescent="0.3">
      <c r="A701" s="29" t="s">
        <v>123</v>
      </c>
      <c r="B701" s="29" t="s">
        <v>123</v>
      </c>
      <c r="C701" s="29" t="s">
        <v>123</v>
      </c>
      <c r="D701" s="29" t="s">
        <v>452</v>
      </c>
      <c r="E701" s="29" t="s">
        <v>228</v>
      </c>
      <c r="F701" s="29" t="s">
        <v>453</v>
      </c>
      <c r="G701" s="30">
        <v>460480</v>
      </c>
      <c r="H701" s="30">
        <v>148662.19</v>
      </c>
      <c r="I701" s="10">
        <f t="shared" si="10"/>
        <v>0.32284179551772063</v>
      </c>
    </row>
    <row r="702" spans="1:9" ht="33.9" customHeight="1" x14ac:dyDescent="0.3">
      <c r="A702" s="29" t="s">
        <v>123</v>
      </c>
      <c r="B702" s="29" t="s">
        <v>123</v>
      </c>
      <c r="C702" s="29" t="s">
        <v>123</v>
      </c>
      <c r="D702" s="29" t="s">
        <v>469</v>
      </c>
      <c r="E702" s="29" t="s">
        <v>228</v>
      </c>
      <c r="F702" s="29" t="s">
        <v>470</v>
      </c>
      <c r="G702" s="30">
        <v>3968</v>
      </c>
      <c r="H702" s="30">
        <v>105.5</v>
      </c>
      <c r="I702" s="10">
        <f t="shared" si="10"/>
        <v>2.6587701612903226E-2</v>
      </c>
    </row>
    <row r="703" spans="1:9" ht="17.7" customHeight="1" x14ac:dyDescent="0.3">
      <c r="A703" s="29" t="s">
        <v>123</v>
      </c>
      <c r="B703" s="29" t="s">
        <v>123</v>
      </c>
      <c r="C703" s="29" t="s">
        <v>123</v>
      </c>
      <c r="D703" s="29" t="s">
        <v>511</v>
      </c>
      <c r="E703" s="29" t="s">
        <v>228</v>
      </c>
      <c r="F703" s="29" t="s">
        <v>512</v>
      </c>
      <c r="G703" s="30">
        <v>1739</v>
      </c>
      <c r="H703" s="30">
        <v>0</v>
      </c>
      <c r="I703" s="10">
        <f t="shared" si="10"/>
        <v>0</v>
      </c>
    </row>
    <row r="704" spans="1:9" ht="33.9" customHeight="1" x14ac:dyDescent="0.3">
      <c r="A704" s="29" t="s">
        <v>123</v>
      </c>
      <c r="B704" s="29" t="s">
        <v>123</v>
      </c>
      <c r="C704" s="29" t="s">
        <v>123</v>
      </c>
      <c r="D704" s="29" t="s">
        <v>477</v>
      </c>
      <c r="E704" s="29" t="s">
        <v>228</v>
      </c>
      <c r="F704" s="29" t="s">
        <v>478</v>
      </c>
      <c r="G704" s="30">
        <v>1023</v>
      </c>
      <c r="H704" s="30">
        <v>146</v>
      </c>
      <c r="I704" s="10">
        <f t="shared" si="10"/>
        <v>0.14271749755620725</v>
      </c>
    </row>
    <row r="705" spans="1:9" ht="17.7" customHeight="1" x14ac:dyDescent="0.3">
      <c r="A705" s="29" t="s">
        <v>123</v>
      </c>
      <c r="B705" s="29" t="s">
        <v>123</v>
      </c>
      <c r="C705" s="29" t="s">
        <v>123</v>
      </c>
      <c r="D705" s="29" t="s">
        <v>440</v>
      </c>
      <c r="E705" s="29" t="s">
        <v>228</v>
      </c>
      <c r="F705" s="29" t="s">
        <v>441</v>
      </c>
      <c r="G705" s="30">
        <v>4000</v>
      </c>
      <c r="H705" s="30">
        <v>123</v>
      </c>
      <c r="I705" s="10">
        <f t="shared" si="10"/>
        <v>3.075E-2</v>
      </c>
    </row>
    <row r="706" spans="1:9" ht="33.9" customHeight="1" x14ac:dyDescent="0.3">
      <c r="A706" s="29" t="s">
        <v>123</v>
      </c>
      <c r="B706" s="29" t="s">
        <v>123</v>
      </c>
      <c r="C706" s="29" t="s">
        <v>123</v>
      </c>
      <c r="D706" s="29" t="s">
        <v>481</v>
      </c>
      <c r="E706" s="29" t="s">
        <v>228</v>
      </c>
      <c r="F706" s="29" t="s">
        <v>482</v>
      </c>
      <c r="G706" s="30">
        <v>9500</v>
      </c>
      <c r="H706" s="30">
        <v>3095.58</v>
      </c>
      <c r="I706" s="10">
        <f t="shared" ref="I706:I773" si="11">IF($G706=0,0,$H706/$G706)</f>
        <v>0.32585052631578948</v>
      </c>
    </row>
    <row r="707" spans="1:9" ht="33.9" customHeight="1" x14ac:dyDescent="0.3">
      <c r="A707" s="29" t="s">
        <v>123</v>
      </c>
      <c r="B707" s="29" t="s">
        <v>123</v>
      </c>
      <c r="C707" s="29" t="s">
        <v>123</v>
      </c>
      <c r="D707" s="29" t="s">
        <v>485</v>
      </c>
      <c r="E707" s="29" t="s">
        <v>228</v>
      </c>
      <c r="F707" s="29" t="s">
        <v>486</v>
      </c>
      <c r="G707" s="30">
        <v>18500</v>
      </c>
      <c r="H707" s="30">
        <v>13726.24</v>
      </c>
      <c r="I707" s="10">
        <f t="shared" si="11"/>
        <v>0.74195891891891885</v>
      </c>
    </row>
    <row r="708" spans="1:9" ht="17.7" customHeight="1" x14ac:dyDescent="0.3">
      <c r="A708" s="29" t="s">
        <v>123</v>
      </c>
      <c r="B708" s="29" t="s">
        <v>123</v>
      </c>
      <c r="C708" s="29" t="s">
        <v>123</v>
      </c>
      <c r="D708" s="29" t="s">
        <v>493</v>
      </c>
      <c r="E708" s="29" t="s">
        <v>228</v>
      </c>
      <c r="F708" s="29" t="s">
        <v>494</v>
      </c>
      <c r="G708" s="30">
        <v>5115</v>
      </c>
      <c r="H708" s="30">
        <v>0</v>
      </c>
      <c r="I708" s="10">
        <f t="shared" si="11"/>
        <v>0</v>
      </c>
    </row>
    <row r="709" spans="1:9" ht="33.9" customHeight="1" x14ac:dyDescent="0.3">
      <c r="A709" s="7"/>
      <c r="B709" s="7" t="s">
        <v>424</v>
      </c>
      <c r="C709" s="7"/>
      <c r="D709" s="7"/>
      <c r="E709" s="7"/>
      <c r="F709" s="7" t="s">
        <v>425</v>
      </c>
      <c r="G709" s="28">
        <v>5739302</v>
      </c>
      <c r="H709" s="28">
        <v>2742896.49</v>
      </c>
      <c r="I709" s="10">
        <f t="shared" si="11"/>
        <v>0.47791464711214016</v>
      </c>
    </row>
    <row r="710" spans="1:9" ht="33.9" customHeight="1" x14ac:dyDescent="0.3">
      <c r="A710" s="29" t="s">
        <v>123</v>
      </c>
      <c r="B710" s="29" t="s">
        <v>123</v>
      </c>
      <c r="C710" s="29" t="s">
        <v>123</v>
      </c>
      <c r="D710" s="29" t="s">
        <v>391</v>
      </c>
      <c r="E710" s="29" t="s">
        <v>228</v>
      </c>
      <c r="F710" s="29" t="s">
        <v>594</v>
      </c>
      <c r="G710" s="30">
        <v>2300000</v>
      </c>
      <c r="H710" s="30">
        <v>1106756.6399999999</v>
      </c>
      <c r="I710" s="10">
        <f t="shared" si="11"/>
        <v>0.48119853913043475</v>
      </c>
    </row>
    <row r="711" spans="1:9" ht="33.9" customHeight="1" x14ac:dyDescent="0.3">
      <c r="A711" s="29" t="s">
        <v>123</v>
      </c>
      <c r="B711" s="29" t="s">
        <v>123</v>
      </c>
      <c r="C711" s="29" t="s">
        <v>123</v>
      </c>
      <c r="D711" s="29" t="s">
        <v>459</v>
      </c>
      <c r="E711" s="29" t="s">
        <v>228</v>
      </c>
      <c r="F711" s="29" t="s">
        <v>460</v>
      </c>
      <c r="G711" s="30">
        <v>2610</v>
      </c>
      <c r="H711" s="30">
        <v>108.95</v>
      </c>
      <c r="I711" s="10">
        <f t="shared" si="11"/>
        <v>4.1743295019157092E-2</v>
      </c>
    </row>
    <row r="712" spans="1:9" ht="33.9" customHeight="1" x14ac:dyDescent="0.3">
      <c r="A712" s="29" t="s">
        <v>123</v>
      </c>
      <c r="B712" s="29" t="s">
        <v>123</v>
      </c>
      <c r="C712" s="29" t="s">
        <v>123</v>
      </c>
      <c r="D712" s="29" t="s">
        <v>592</v>
      </c>
      <c r="E712" s="29" t="s">
        <v>228</v>
      </c>
      <c r="F712" s="29" t="s">
        <v>593</v>
      </c>
      <c r="G712" s="30">
        <v>458954</v>
      </c>
      <c r="H712" s="30">
        <v>232329.19</v>
      </c>
      <c r="I712" s="10">
        <f t="shared" si="11"/>
        <v>0.50621454437699642</v>
      </c>
    </row>
    <row r="713" spans="1:9" ht="33.9" customHeight="1" x14ac:dyDescent="0.3">
      <c r="A713" s="29" t="s">
        <v>123</v>
      </c>
      <c r="B713" s="29" t="s">
        <v>123</v>
      </c>
      <c r="C713" s="29" t="s">
        <v>123</v>
      </c>
      <c r="D713" s="29" t="s">
        <v>461</v>
      </c>
      <c r="E713" s="29" t="s">
        <v>228</v>
      </c>
      <c r="F713" s="29" t="s">
        <v>462</v>
      </c>
      <c r="G713" s="30">
        <v>1774845</v>
      </c>
      <c r="H713" s="30">
        <v>820030.01</v>
      </c>
      <c r="I713" s="10">
        <f t="shared" si="11"/>
        <v>0.46202908422989053</v>
      </c>
    </row>
    <row r="714" spans="1:9" ht="33.9" customHeight="1" x14ac:dyDescent="0.3">
      <c r="A714" s="29" t="s">
        <v>123</v>
      </c>
      <c r="B714" s="29" t="s">
        <v>123</v>
      </c>
      <c r="C714" s="29" t="s">
        <v>123</v>
      </c>
      <c r="D714" s="29" t="s">
        <v>463</v>
      </c>
      <c r="E714" s="29" t="s">
        <v>228</v>
      </c>
      <c r="F714" s="29" t="s">
        <v>464</v>
      </c>
      <c r="G714" s="30">
        <v>128935</v>
      </c>
      <c r="H714" s="30">
        <v>128212.62</v>
      </c>
      <c r="I714" s="10">
        <f t="shared" si="11"/>
        <v>0.99439733198898661</v>
      </c>
    </row>
    <row r="715" spans="1:9" ht="33.9" customHeight="1" x14ac:dyDescent="0.3">
      <c r="A715" s="29" t="s">
        <v>123</v>
      </c>
      <c r="B715" s="29" t="s">
        <v>123</v>
      </c>
      <c r="C715" s="29" t="s">
        <v>123</v>
      </c>
      <c r="D715" s="29" t="s">
        <v>465</v>
      </c>
      <c r="E715" s="29" t="s">
        <v>228</v>
      </c>
      <c r="F715" s="29" t="s">
        <v>466</v>
      </c>
      <c r="G715" s="30">
        <v>338035</v>
      </c>
      <c r="H715" s="30">
        <v>143090.60999999999</v>
      </c>
      <c r="I715" s="10">
        <f t="shared" si="11"/>
        <v>0.42330116703891607</v>
      </c>
    </row>
    <row r="716" spans="1:9" ht="33.9" customHeight="1" x14ac:dyDescent="0.3">
      <c r="A716" s="29" t="s">
        <v>123</v>
      </c>
      <c r="B716" s="29" t="s">
        <v>123</v>
      </c>
      <c r="C716" s="29" t="s">
        <v>123</v>
      </c>
      <c r="D716" s="29" t="s">
        <v>467</v>
      </c>
      <c r="E716" s="29" t="s">
        <v>228</v>
      </c>
      <c r="F716" s="29" t="s">
        <v>468</v>
      </c>
      <c r="G716" s="30">
        <v>41367</v>
      </c>
      <c r="H716" s="30">
        <v>17681.099999999999</v>
      </c>
      <c r="I716" s="10">
        <f t="shared" si="11"/>
        <v>0.42742040757125244</v>
      </c>
    </row>
    <row r="717" spans="1:9" ht="33.9" customHeight="1" x14ac:dyDescent="0.3">
      <c r="A717" s="29" t="s">
        <v>123</v>
      </c>
      <c r="B717" s="29" t="s">
        <v>123</v>
      </c>
      <c r="C717" s="29" t="s">
        <v>123</v>
      </c>
      <c r="D717" s="29" t="s">
        <v>469</v>
      </c>
      <c r="E717" s="29" t="s">
        <v>228</v>
      </c>
      <c r="F717" s="29" t="s">
        <v>470</v>
      </c>
      <c r="G717" s="30">
        <v>205009</v>
      </c>
      <c r="H717" s="30">
        <v>68648.14</v>
      </c>
      <c r="I717" s="10">
        <f t="shared" si="11"/>
        <v>0.33485427469037943</v>
      </c>
    </row>
    <row r="718" spans="1:9" ht="33.9" customHeight="1" x14ac:dyDescent="0.3">
      <c r="A718" s="29" t="s">
        <v>123</v>
      </c>
      <c r="B718" s="29" t="s">
        <v>123</v>
      </c>
      <c r="C718" s="29" t="s">
        <v>123</v>
      </c>
      <c r="D718" s="29" t="s">
        <v>511</v>
      </c>
      <c r="E718" s="29" t="s">
        <v>228</v>
      </c>
      <c r="F718" s="29" t="s">
        <v>512</v>
      </c>
      <c r="G718" s="30">
        <v>187626</v>
      </c>
      <c r="H718" s="30">
        <v>81413.39</v>
      </c>
      <c r="I718" s="10">
        <f t="shared" si="11"/>
        <v>0.43391315702514577</v>
      </c>
    </row>
    <row r="719" spans="1:9" ht="33.9" customHeight="1" x14ac:dyDescent="0.3">
      <c r="A719" s="29" t="s">
        <v>123</v>
      </c>
      <c r="B719" s="29" t="s">
        <v>123</v>
      </c>
      <c r="C719" s="29" t="s">
        <v>123</v>
      </c>
      <c r="D719" s="29" t="s">
        <v>557</v>
      </c>
      <c r="E719" s="29" t="s">
        <v>228</v>
      </c>
      <c r="F719" s="29" t="s">
        <v>558</v>
      </c>
      <c r="G719" s="30">
        <v>6500</v>
      </c>
      <c r="H719" s="30">
        <v>819.15</v>
      </c>
      <c r="I719" s="10">
        <f t="shared" si="11"/>
        <v>0.12602307692307693</v>
      </c>
    </row>
    <row r="720" spans="1:9" ht="33.9" customHeight="1" x14ac:dyDescent="0.3">
      <c r="A720" s="29" t="s">
        <v>123</v>
      </c>
      <c r="B720" s="29" t="s">
        <v>123</v>
      </c>
      <c r="C720" s="29" t="s">
        <v>123</v>
      </c>
      <c r="D720" s="29" t="s">
        <v>473</v>
      </c>
      <c r="E720" s="29" t="s">
        <v>228</v>
      </c>
      <c r="F720" s="29" t="s">
        <v>474</v>
      </c>
      <c r="G720" s="30">
        <v>87700</v>
      </c>
      <c r="H720" s="30">
        <v>43695.74</v>
      </c>
      <c r="I720" s="10">
        <f t="shared" si="11"/>
        <v>0.49824104903078675</v>
      </c>
    </row>
    <row r="721" spans="1:9" ht="33.9" customHeight="1" x14ac:dyDescent="0.3">
      <c r="A721" s="29" t="s">
        <v>123</v>
      </c>
      <c r="B721" s="29" t="s">
        <v>123</v>
      </c>
      <c r="C721" s="29" t="s">
        <v>123</v>
      </c>
      <c r="D721" s="29" t="s">
        <v>475</v>
      </c>
      <c r="E721" s="29" t="s">
        <v>228</v>
      </c>
      <c r="F721" s="29" t="s">
        <v>476</v>
      </c>
      <c r="G721" s="30">
        <v>16500</v>
      </c>
      <c r="H721" s="30">
        <v>3609.62</v>
      </c>
      <c r="I721" s="10">
        <f t="shared" si="11"/>
        <v>0.21876484848484848</v>
      </c>
    </row>
    <row r="722" spans="1:9" ht="17.7" customHeight="1" x14ac:dyDescent="0.3">
      <c r="A722" s="29" t="s">
        <v>123</v>
      </c>
      <c r="B722" s="29" t="s">
        <v>123</v>
      </c>
      <c r="C722" s="29" t="s">
        <v>123</v>
      </c>
      <c r="D722" s="29" t="s">
        <v>477</v>
      </c>
      <c r="E722" s="29" t="s">
        <v>228</v>
      </c>
      <c r="F722" s="29" t="s">
        <v>478</v>
      </c>
      <c r="G722" s="30">
        <v>2560</v>
      </c>
      <c r="H722" s="30">
        <v>680</v>
      </c>
      <c r="I722" s="10">
        <f t="shared" si="11"/>
        <v>0.265625</v>
      </c>
    </row>
    <row r="723" spans="1:9" ht="33.9" customHeight="1" x14ac:dyDescent="0.3">
      <c r="A723" s="29" t="s">
        <v>123</v>
      </c>
      <c r="B723" s="29" t="s">
        <v>123</v>
      </c>
      <c r="C723" s="29" t="s">
        <v>123</v>
      </c>
      <c r="D723" s="29" t="s">
        <v>440</v>
      </c>
      <c r="E723" s="29" t="s">
        <v>228</v>
      </c>
      <c r="F723" s="29" t="s">
        <v>441</v>
      </c>
      <c r="G723" s="30">
        <v>112820</v>
      </c>
      <c r="H723" s="30">
        <v>51014.59</v>
      </c>
      <c r="I723" s="10">
        <f t="shared" si="11"/>
        <v>0.45217683034922884</v>
      </c>
    </row>
    <row r="724" spans="1:9" ht="33.9" customHeight="1" x14ac:dyDescent="0.3">
      <c r="A724" s="29" t="s">
        <v>123</v>
      </c>
      <c r="B724" s="29" t="s">
        <v>123</v>
      </c>
      <c r="C724" s="29" t="s">
        <v>123</v>
      </c>
      <c r="D724" s="29" t="s">
        <v>479</v>
      </c>
      <c r="E724" s="29" t="s">
        <v>228</v>
      </c>
      <c r="F724" s="29" t="s">
        <v>480</v>
      </c>
      <c r="G724" s="30">
        <v>2980</v>
      </c>
      <c r="H724" s="30">
        <v>1295.3599999999999</v>
      </c>
      <c r="I724" s="10">
        <f t="shared" si="11"/>
        <v>0.43468456375838921</v>
      </c>
    </row>
    <row r="725" spans="1:9" ht="33.9" customHeight="1" x14ac:dyDescent="0.3">
      <c r="A725" s="29" t="s">
        <v>123</v>
      </c>
      <c r="B725" s="29" t="s">
        <v>123</v>
      </c>
      <c r="C725" s="29" t="s">
        <v>123</v>
      </c>
      <c r="D725" s="29" t="s">
        <v>481</v>
      </c>
      <c r="E725" s="29" t="s">
        <v>228</v>
      </c>
      <c r="F725" s="29" t="s">
        <v>482</v>
      </c>
      <c r="G725" s="30">
        <v>2800</v>
      </c>
      <c r="H725" s="30">
        <v>702.61</v>
      </c>
      <c r="I725" s="10">
        <f t="shared" si="11"/>
        <v>0.25093214285714288</v>
      </c>
    </row>
    <row r="726" spans="1:9" ht="33.9" customHeight="1" x14ac:dyDescent="0.3">
      <c r="A726" s="29" t="s">
        <v>123</v>
      </c>
      <c r="B726" s="29" t="s">
        <v>123</v>
      </c>
      <c r="C726" s="29" t="s">
        <v>123</v>
      </c>
      <c r="D726" s="29" t="s">
        <v>483</v>
      </c>
      <c r="E726" s="29" t="s">
        <v>228</v>
      </c>
      <c r="F726" s="29" t="s">
        <v>484</v>
      </c>
      <c r="G726" s="30">
        <v>15920</v>
      </c>
      <c r="H726" s="30">
        <v>4141</v>
      </c>
      <c r="I726" s="10">
        <f t="shared" si="11"/>
        <v>0.26011306532663314</v>
      </c>
    </row>
    <row r="727" spans="1:9" ht="33.9" customHeight="1" x14ac:dyDescent="0.3">
      <c r="A727" s="29" t="s">
        <v>123</v>
      </c>
      <c r="B727" s="29" t="s">
        <v>123</v>
      </c>
      <c r="C727" s="29" t="s">
        <v>123</v>
      </c>
      <c r="D727" s="29" t="s">
        <v>485</v>
      </c>
      <c r="E727" s="29" t="s">
        <v>228</v>
      </c>
      <c r="F727" s="29" t="s">
        <v>486</v>
      </c>
      <c r="G727" s="30">
        <v>43231</v>
      </c>
      <c r="H727" s="30">
        <v>34409</v>
      </c>
      <c r="I727" s="10">
        <f t="shared" si="11"/>
        <v>0.79593347366473133</v>
      </c>
    </row>
    <row r="728" spans="1:9" ht="33.9" customHeight="1" x14ac:dyDescent="0.3">
      <c r="A728" s="29" t="s">
        <v>123</v>
      </c>
      <c r="B728" s="29" t="s">
        <v>123</v>
      </c>
      <c r="C728" s="29" t="s">
        <v>123</v>
      </c>
      <c r="D728" s="29" t="s">
        <v>501</v>
      </c>
      <c r="E728" s="29" t="s">
        <v>228</v>
      </c>
      <c r="F728" s="29" t="s">
        <v>502</v>
      </c>
      <c r="G728" s="30">
        <v>5870</v>
      </c>
      <c r="H728" s="30">
        <v>3208.75</v>
      </c>
      <c r="I728" s="10">
        <f t="shared" si="11"/>
        <v>0.54663543441226581</v>
      </c>
    </row>
    <row r="729" spans="1:9" ht="17.7" customHeight="1" x14ac:dyDescent="0.3">
      <c r="A729" s="29" t="s">
        <v>123</v>
      </c>
      <c r="B729" s="29" t="s">
        <v>123</v>
      </c>
      <c r="C729" s="29" t="s">
        <v>123</v>
      </c>
      <c r="D729" s="29" t="s">
        <v>489</v>
      </c>
      <c r="E729" s="29" t="s">
        <v>228</v>
      </c>
      <c r="F729" s="29" t="s">
        <v>490</v>
      </c>
      <c r="G729" s="30">
        <v>40</v>
      </c>
      <c r="H729" s="30">
        <v>39.14</v>
      </c>
      <c r="I729" s="10">
        <f t="shared" si="11"/>
        <v>0.97850000000000004</v>
      </c>
    </row>
    <row r="730" spans="1:9" ht="17.7" customHeight="1" x14ac:dyDescent="0.3">
      <c r="A730" s="29" t="s">
        <v>123</v>
      </c>
      <c r="B730" s="29" t="s">
        <v>123</v>
      </c>
      <c r="C730" s="29" t="s">
        <v>123</v>
      </c>
      <c r="D730" s="29" t="s">
        <v>493</v>
      </c>
      <c r="E730" s="29" t="s">
        <v>228</v>
      </c>
      <c r="F730" s="29" t="s">
        <v>494</v>
      </c>
      <c r="G730" s="30">
        <v>5000</v>
      </c>
      <c r="H730" s="30">
        <v>1010.88</v>
      </c>
      <c r="I730" s="10">
        <f t="shared" si="11"/>
        <v>0.20217599999999999</v>
      </c>
    </row>
    <row r="731" spans="1:9" ht="33.9" customHeight="1" x14ac:dyDescent="0.3">
      <c r="A731" s="7"/>
      <c r="B731" s="7" t="s">
        <v>595</v>
      </c>
      <c r="C731" s="7"/>
      <c r="D731" s="7"/>
      <c r="E731" s="7"/>
      <c r="F731" s="7" t="s">
        <v>251</v>
      </c>
      <c r="G731" s="28">
        <v>11835</v>
      </c>
      <c r="H731" s="28">
        <v>8695.0300000000007</v>
      </c>
      <c r="I731" s="10">
        <f t="shared" si="11"/>
        <v>0.73468779045204902</v>
      </c>
    </row>
    <row r="732" spans="1:9" ht="17.7" customHeight="1" x14ac:dyDescent="0.3">
      <c r="A732" s="29" t="s">
        <v>123</v>
      </c>
      <c r="B732" s="29" t="s">
        <v>123</v>
      </c>
      <c r="C732" s="29" t="s">
        <v>123</v>
      </c>
      <c r="D732" s="29" t="s">
        <v>483</v>
      </c>
      <c r="E732" s="29" t="s">
        <v>228</v>
      </c>
      <c r="F732" s="29" t="s">
        <v>484</v>
      </c>
      <c r="G732" s="30">
        <v>500</v>
      </c>
      <c r="H732" s="30">
        <v>193.03</v>
      </c>
      <c r="I732" s="10">
        <f t="shared" si="11"/>
        <v>0.38606000000000001</v>
      </c>
    </row>
    <row r="733" spans="1:9" ht="33.9" customHeight="1" x14ac:dyDescent="0.3">
      <c r="A733" s="29" t="s">
        <v>123</v>
      </c>
      <c r="B733" s="29" t="s">
        <v>123</v>
      </c>
      <c r="C733" s="29" t="s">
        <v>123</v>
      </c>
      <c r="D733" s="29" t="s">
        <v>485</v>
      </c>
      <c r="E733" s="29" t="s">
        <v>228</v>
      </c>
      <c r="F733" s="29" t="s">
        <v>486</v>
      </c>
      <c r="G733" s="30">
        <v>11335</v>
      </c>
      <c r="H733" s="30">
        <v>8502</v>
      </c>
      <c r="I733" s="10">
        <f t="shared" si="11"/>
        <v>0.75006616674018523</v>
      </c>
    </row>
    <row r="734" spans="1:9" ht="33.9" customHeight="1" x14ac:dyDescent="0.3">
      <c r="A734" s="3" t="s">
        <v>428</v>
      </c>
      <c r="B734" s="3"/>
      <c r="C734" s="3"/>
      <c r="D734" s="3"/>
      <c r="E734" s="3"/>
      <c r="F734" s="3" t="s">
        <v>429</v>
      </c>
      <c r="G734" s="27">
        <v>185321</v>
      </c>
      <c r="H734" s="27">
        <v>13663.64</v>
      </c>
      <c r="I734" s="5">
        <f t="shared" si="11"/>
        <v>7.3729582724030199E-2</v>
      </c>
    </row>
    <row r="735" spans="1:9" ht="33.9" customHeight="1" x14ac:dyDescent="0.3">
      <c r="A735" s="7"/>
      <c r="B735" s="7" t="s">
        <v>430</v>
      </c>
      <c r="C735" s="7"/>
      <c r="D735" s="7"/>
      <c r="E735" s="7"/>
      <c r="F735" s="7" t="s">
        <v>431</v>
      </c>
      <c r="G735" s="28">
        <v>180000</v>
      </c>
      <c r="H735" s="28">
        <v>10000</v>
      </c>
      <c r="I735" s="10">
        <f t="shared" si="11"/>
        <v>5.5555555555555552E-2</v>
      </c>
    </row>
    <row r="736" spans="1:9" ht="17.7" customHeight="1" x14ac:dyDescent="0.3">
      <c r="A736" s="29" t="s">
        <v>123</v>
      </c>
      <c r="B736" s="29" t="s">
        <v>123</v>
      </c>
      <c r="C736" s="29" t="s">
        <v>123</v>
      </c>
      <c r="D736" s="29" t="s">
        <v>452</v>
      </c>
      <c r="E736" s="29" t="s">
        <v>228</v>
      </c>
      <c r="F736" s="29" t="s">
        <v>453</v>
      </c>
      <c r="G736" s="30">
        <v>5000</v>
      </c>
      <c r="H736" s="30">
        <v>0</v>
      </c>
      <c r="I736" s="10">
        <f t="shared" si="11"/>
        <v>0</v>
      </c>
    </row>
    <row r="737" spans="1:9" ht="17.7" customHeight="1" x14ac:dyDescent="0.3">
      <c r="A737" s="29" t="s">
        <v>123</v>
      </c>
      <c r="B737" s="29" t="s">
        <v>123</v>
      </c>
      <c r="C737" s="29" t="s">
        <v>123</v>
      </c>
      <c r="D737" s="29" t="s">
        <v>519</v>
      </c>
      <c r="E737" s="29" t="s">
        <v>228</v>
      </c>
      <c r="F737" s="29" t="s">
        <v>520</v>
      </c>
      <c r="G737" s="30">
        <v>5000</v>
      </c>
      <c r="H737" s="30">
        <v>0</v>
      </c>
      <c r="I737" s="10">
        <f t="shared" si="11"/>
        <v>0</v>
      </c>
    </row>
    <row r="738" spans="1:9" ht="17.7" customHeight="1" x14ac:dyDescent="0.3">
      <c r="A738" s="29" t="s">
        <v>123</v>
      </c>
      <c r="B738" s="29" t="s">
        <v>123</v>
      </c>
      <c r="C738" s="29" t="s">
        <v>123</v>
      </c>
      <c r="D738" s="29" t="s">
        <v>469</v>
      </c>
      <c r="E738" s="29" t="s">
        <v>228</v>
      </c>
      <c r="F738" s="29" t="s">
        <v>470</v>
      </c>
      <c r="G738" s="30">
        <v>5000</v>
      </c>
      <c r="H738" s="30">
        <v>0</v>
      </c>
      <c r="I738" s="10">
        <f t="shared" si="11"/>
        <v>0</v>
      </c>
    </row>
    <row r="739" spans="1:9" ht="17.7" customHeight="1" x14ac:dyDescent="0.3">
      <c r="A739" s="29" t="s">
        <v>123</v>
      </c>
      <c r="B739" s="29" t="s">
        <v>123</v>
      </c>
      <c r="C739" s="29" t="s">
        <v>123</v>
      </c>
      <c r="D739" s="29" t="s">
        <v>471</v>
      </c>
      <c r="E739" s="29" t="s">
        <v>228</v>
      </c>
      <c r="F739" s="29" t="s">
        <v>472</v>
      </c>
      <c r="G739" s="30">
        <v>10000</v>
      </c>
      <c r="H739" s="30">
        <v>10000</v>
      </c>
      <c r="I739" s="10">
        <f t="shared" si="11"/>
        <v>1</v>
      </c>
    </row>
    <row r="740" spans="1:9" ht="17.7" customHeight="1" x14ac:dyDescent="0.3">
      <c r="A740" s="29" t="s">
        <v>123</v>
      </c>
      <c r="B740" s="29" t="s">
        <v>123</v>
      </c>
      <c r="C740" s="29" t="s">
        <v>123</v>
      </c>
      <c r="D740" s="29" t="s">
        <v>440</v>
      </c>
      <c r="E740" s="29" t="s">
        <v>228</v>
      </c>
      <c r="F740" s="29" t="s">
        <v>441</v>
      </c>
      <c r="G740" s="30">
        <v>155000</v>
      </c>
      <c r="H740" s="30">
        <v>0</v>
      </c>
      <c r="I740" s="10">
        <f t="shared" si="11"/>
        <v>0</v>
      </c>
    </row>
    <row r="741" spans="1:9" ht="33.9" customHeight="1" x14ac:dyDescent="0.3">
      <c r="A741" s="7"/>
      <c r="B741" s="7" t="s">
        <v>596</v>
      </c>
      <c r="C741" s="7"/>
      <c r="D741" s="7"/>
      <c r="E741" s="7"/>
      <c r="F741" s="7" t="s">
        <v>251</v>
      </c>
      <c r="G741" s="28">
        <v>5321</v>
      </c>
      <c r="H741" s="28">
        <v>3663.64</v>
      </c>
      <c r="I741" s="10">
        <f t="shared" si="11"/>
        <v>0.68852471339973687</v>
      </c>
    </row>
    <row r="742" spans="1:9" ht="33.9" customHeight="1" x14ac:dyDescent="0.3">
      <c r="A742" s="29" t="s">
        <v>123</v>
      </c>
      <c r="B742" s="29" t="s">
        <v>123</v>
      </c>
      <c r="C742" s="29" t="s">
        <v>123</v>
      </c>
      <c r="D742" s="29" t="s">
        <v>536</v>
      </c>
      <c r="E742" s="29" t="s">
        <v>228</v>
      </c>
      <c r="F742" s="29" t="s">
        <v>537</v>
      </c>
      <c r="G742" s="30">
        <v>2000</v>
      </c>
      <c r="H742" s="30">
        <v>1000</v>
      </c>
      <c r="I742" s="10">
        <f t="shared" si="11"/>
        <v>0.5</v>
      </c>
    </row>
    <row r="743" spans="1:9" ht="33.9" customHeight="1" x14ac:dyDescent="0.3">
      <c r="A743" s="29" t="s">
        <v>123</v>
      </c>
      <c r="B743" s="29" t="s">
        <v>123</v>
      </c>
      <c r="C743" s="29" t="s">
        <v>123</v>
      </c>
      <c r="D743" s="29" t="s">
        <v>440</v>
      </c>
      <c r="E743" s="29" t="s">
        <v>228</v>
      </c>
      <c r="F743" s="29" t="s">
        <v>441</v>
      </c>
      <c r="G743" s="30">
        <v>3321</v>
      </c>
      <c r="H743" s="30">
        <v>2663.64</v>
      </c>
      <c r="I743" s="10">
        <f t="shared" si="11"/>
        <v>0.80205962059620595</v>
      </c>
    </row>
    <row r="744" spans="1:9" ht="33.9" customHeight="1" x14ac:dyDescent="0.3">
      <c r="A744" s="3" t="s">
        <v>432</v>
      </c>
      <c r="B744" s="3"/>
      <c r="C744" s="3"/>
      <c r="D744" s="3"/>
      <c r="E744" s="3"/>
      <c r="F744" s="3" t="s">
        <v>433</v>
      </c>
      <c r="G744" s="27">
        <v>242720</v>
      </c>
      <c r="H744" s="27">
        <v>117066.24000000001</v>
      </c>
      <c r="I744" s="5">
        <f t="shared" si="11"/>
        <v>0.48230982201713912</v>
      </c>
    </row>
    <row r="745" spans="1:9" ht="17.7" customHeight="1" x14ac:dyDescent="0.3">
      <c r="A745" s="7"/>
      <c r="B745" s="7" t="s">
        <v>597</v>
      </c>
      <c r="C745" s="7"/>
      <c r="D745" s="7"/>
      <c r="E745" s="7"/>
      <c r="F745" s="7" t="s">
        <v>598</v>
      </c>
      <c r="G745" s="28">
        <v>30000</v>
      </c>
      <c r="H745" s="28">
        <v>12000</v>
      </c>
      <c r="I745" s="10">
        <f t="shared" si="11"/>
        <v>0.4</v>
      </c>
    </row>
    <row r="746" spans="1:9" ht="33.9" customHeight="1" x14ac:dyDescent="0.3">
      <c r="A746" s="29" t="s">
        <v>123</v>
      </c>
      <c r="B746" s="29" t="s">
        <v>123</v>
      </c>
      <c r="C746" s="29" t="s">
        <v>123</v>
      </c>
      <c r="D746" s="29" t="s">
        <v>536</v>
      </c>
      <c r="E746" s="29" t="s">
        <v>228</v>
      </c>
      <c r="F746" s="29" t="s">
        <v>537</v>
      </c>
      <c r="G746" s="30">
        <v>30000</v>
      </c>
      <c r="H746" s="30">
        <v>12000</v>
      </c>
      <c r="I746" s="10">
        <f t="shared" si="11"/>
        <v>0.4</v>
      </c>
    </row>
    <row r="747" spans="1:9" ht="33.9" customHeight="1" x14ac:dyDescent="0.3">
      <c r="A747" s="7"/>
      <c r="B747" s="7" t="s">
        <v>599</v>
      </c>
      <c r="C747" s="7"/>
      <c r="D747" s="7"/>
      <c r="E747" s="7"/>
      <c r="F747" s="7" t="s">
        <v>600</v>
      </c>
      <c r="G747" s="28">
        <v>141370</v>
      </c>
      <c r="H747" s="28">
        <v>70684.740000000005</v>
      </c>
      <c r="I747" s="10">
        <f t="shared" si="11"/>
        <v>0.49999816085449533</v>
      </c>
    </row>
    <row r="748" spans="1:9" ht="33.9" customHeight="1" x14ac:dyDescent="0.3">
      <c r="A748" s="29" t="s">
        <v>123</v>
      </c>
      <c r="B748" s="29" t="s">
        <v>123</v>
      </c>
      <c r="C748" s="29" t="s">
        <v>123</v>
      </c>
      <c r="D748" s="29" t="s">
        <v>457</v>
      </c>
      <c r="E748" s="29" t="s">
        <v>228</v>
      </c>
      <c r="F748" s="29" t="s">
        <v>458</v>
      </c>
      <c r="G748" s="30">
        <v>141370</v>
      </c>
      <c r="H748" s="30">
        <v>70684.740000000005</v>
      </c>
      <c r="I748" s="10">
        <f t="shared" si="11"/>
        <v>0.49999816085449533</v>
      </c>
    </row>
    <row r="749" spans="1:9" ht="33.9" customHeight="1" x14ac:dyDescent="0.3">
      <c r="A749" s="7"/>
      <c r="B749" s="7" t="s">
        <v>434</v>
      </c>
      <c r="C749" s="7"/>
      <c r="D749" s="7"/>
      <c r="E749" s="7"/>
      <c r="F749" s="7" t="s">
        <v>435</v>
      </c>
      <c r="G749" s="28">
        <v>71350</v>
      </c>
      <c r="H749" s="28">
        <v>34381.5</v>
      </c>
      <c r="I749" s="10">
        <f t="shared" si="11"/>
        <v>0.4818710581639804</v>
      </c>
    </row>
    <row r="750" spans="1:9" ht="33.9" customHeight="1" x14ac:dyDescent="0.3">
      <c r="A750" s="29" t="s">
        <v>123</v>
      </c>
      <c r="B750" s="29" t="s">
        <v>123</v>
      </c>
      <c r="C750" s="29" t="s">
        <v>123</v>
      </c>
      <c r="D750" s="29" t="s">
        <v>461</v>
      </c>
      <c r="E750" s="29" t="s">
        <v>228</v>
      </c>
      <c r="F750" s="29" t="s">
        <v>462</v>
      </c>
      <c r="G750" s="30">
        <v>56463.35</v>
      </c>
      <c r="H750" s="30">
        <v>25443.98</v>
      </c>
      <c r="I750" s="10">
        <f t="shared" si="11"/>
        <v>0.45062823938005803</v>
      </c>
    </row>
    <row r="751" spans="1:9" ht="17.7" customHeight="1" x14ac:dyDescent="0.3">
      <c r="A751" s="29" t="s">
        <v>123</v>
      </c>
      <c r="B751" s="29" t="s">
        <v>123</v>
      </c>
      <c r="C751" s="29" t="s">
        <v>123</v>
      </c>
      <c r="D751" s="29" t="s">
        <v>463</v>
      </c>
      <c r="E751" s="29" t="s">
        <v>228</v>
      </c>
      <c r="F751" s="29" t="s">
        <v>464</v>
      </c>
      <c r="G751" s="30">
        <v>3975.65</v>
      </c>
      <c r="H751" s="30">
        <v>3975.65</v>
      </c>
      <c r="I751" s="10">
        <f t="shared" si="11"/>
        <v>1</v>
      </c>
    </row>
    <row r="752" spans="1:9" ht="33.9" customHeight="1" x14ac:dyDescent="0.3">
      <c r="A752" s="29" t="s">
        <v>123</v>
      </c>
      <c r="B752" s="29" t="s">
        <v>123</v>
      </c>
      <c r="C752" s="29" t="s">
        <v>123</v>
      </c>
      <c r="D752" s="29" t="s">
        <v>465</v>
      </c>
      <c r="E752" s="29" t="s">
        <v>228</v>
      </c>
      <c r="F752" s="29" t="s">
        <v>466</v>
      </c>
      <c r="G752" s="30">
        <v>9544</v>
      </c>
      <c r="H752" s="30">
        <v>4340.97</v>
      </c>
      <c r="I752" s="10">
        <f t="shared" si="11"/>
        <v>0.45483759430008386</v>
      </c>
    </row>
    <row r="753" spans="1:9" ht="33.9" customHeight="1" x14ac:dyDescent="0.3">
      <c r="A753" s="29" t="s">
        <v>123</v>
      </c>
      <c r="B753" s="29" t="s">
        <v>123</v>
      </c>
      <c r="C753" s="29" t="s">
        <v>123</v>
      </c>
      <c r="D753" s="29" t="s">
        <v>467</v>
      </c>
      <c r="E753" s="29" t="s">
        <v>228</v>
      </c>
      <c r="F753" s="29" t="s">
        <v>468</v>
      </c>
      <c r="G753" s="30">
        <v>1367</v>
      </c>
      <c r="H753" s="30">
        <v>620.9</v>
      </c>
      <c r="I753" s="10">
        <f t="shared" si="11"/>
        <v>0.45420629114850036</v>
      </c>
    </row>
    <row r="754" spans="1:9" ht="33.9" customHeight="1" x14ac:dyDescent="0.3">
      <c r="A754" s="3" t="s">
        <v>437</v>
      </c>
      <c r="B754" s="3"/>
      <c r="C754" s="3"/>
      <c r="D754" s="3"/>
      <c r="E754" s="3"/>
      <c r="F754" s="3" t="s">
        <v>438</v>
      </c>
      <c r="G754" s="27">
        <v>2162000</v>
      </c>
      <c r="H754" s="27">
        <v>97200</v>
      </c>
      <c r="I754" s="5">
        <f t="shared" si="11"/>
        <v>4.495837187789084E-2</v>
      </c>
    </row>
    <row r="755" spans="1:9" ht="17.7" customHeight="1" x14ac:dyDescent="0.3">
      <c r="A755" s="7"/>
      <c r="B755" s="7" t="s">
        <v>601</v>
      </c>
      <c r="C755" s="7"/>
      <c r="D755" s="7"/>
      <c r="E755" s="7"/>
      <c r="F755" s="7" t="s">
        <v>602</v>
      </c>
      <c r="G755" s="28">
        <v>2000000</v>
      </c>
      <c r="H755" s="28">
        <v>0</v>
      </c>
      <c r="I755" s="10">
        <f t="shared" si="11"/>
        <v>0</v>
      </c>
    </row>
    <row r="756" spans="1:9" ht="49.95" customHeight="1" x14ac:dyDescent="0.3">
      <c r="A756" s="29" t="s">
        <v>123</v>
      </c>
      <c r="B756" s="29" t="s">
        <v>123</v>
      </c>
      <c r="C756" s="29" t="s">
        <v>123</v>
      </c>
      <c r="D756" s="29" t="s">
        <v>244</v>
      </c>
      <c r="E756" s="29" t="s">
        <v>228</v>
      </c>
      <c r="F756" s="29" t="s">
        <v>603</v>
      </c>
      <c r="G756" s="30">
        <v>2000000</v>
      </c>
      <c r="H756" s="30">
        <v>0</v>
      </c>
      <c r="I756" s="10">
        <f t="shared" si="11"/>
        <v>0</v>
      </c>
    </row>
    <row r="757" spans="1:9" ht="33.9" customHeight="1" x14ac:dyDescent="0.3">
      <c r="A757" s="7"/>
      <c r="B757" s="7" t="s">
        <v>604</v>
      </c>
      <c r="C757" s="7"/>
      <c r="D757" s="7"/>
      <c r="E757" s="7"/>
      <c r="F757" s="7" t="s">
        <v>605</v>
      </c>
      <c r="G757" s="28">
        <v>145000</v>
      </c>
      <c r="H757" s="28">
        <v>97200</v>
      </c>
      <c r="I757" s="10">
        <f t="shared" si="11"/>
        <v>0.67034482758620695</v>
      </c>
    </row>
    <row r="758" spans="1:9" ht="33.9" customHeight="1" x14ac:dyDescent="0.3">
      <c r="A758" s="29" t="s">
        <v>123</v>
      </c>
      <c r="B758" s="29" t="s">
        <v>123</v>
      </c>
      <c r="C758" s="29" t="s">
        <v>123</v>
      </c>
      <c r="D758" s="29" t="s">
        <v>536</v>
      </c>
      <c r="E758" s="29" t="s">
        <v>228</v>
      </c>
      <c r="F758" s="29" t="s">
        <v>537</v>
      </c>
      <c r="G758" s="30">
        <v>145000</v>
      </c>
      <c r="H758" s="30">
        <v>97200</v>
      </c>
      <c r="I758" s="10">
        <f t="shared" si="11"/>
        <v>0.67034482758620695</v>
      </c>
    </row>
    <row r="759" spans="1:9" ht="17.7" customHeight="1" x14ac:dyDescent="0.3">
      <c r="A759" s="7"/>
      <c r="B759" s="7" t="s">
        <v>439</v>
      </c>
      <c r="C759" s="7"/>
      <c r="D759" s="7"/>
      <c r="E759" s="7"/>
      <c r="F759" s="7" t="s">
        <v>251</v>
      </c>
      <c r="G759" s="28">
        <v>17000</v>
      </c>
      <c r="H759" s="28">
        <v>0</v>
      </c>
      <c r="I759" s="10">
        <f t="shared" si="11"/>
        <v>0</v>
      </c>
    </row>
    <row r="760" spans="1:9" ht="17.7" customHeight="1" x14ac:dyDescent="0.3">
      <c r="A760" s="29" t="s">
        <v>123</v>
      </c>
      <c r="B760" s="29" t="s">
        <v>123</v>
      </c>
      <c r="C760" s="29" t="s">
        <v>123</v>
      </c>
      <c r="D760" s="29" t="s">
        <v>465</v>
      </c>
      <c r="E760" s="29" t="s">
        <v>121</v>
      </c>
      <c r="F760" s="29" t="s">
        <v>466</v>
      </c>
      <c r="G760" s="30">
        <v>425</v>
      </c>
      <c r="H760" s="30">
        <v>0</v>
      </c>
      <c r="I760" s="10">
        <f t="shared" si="11"/>
        <v>0</v>
      </c>
    </row>
    <row r="761" spans="1:9" ht="17.7" customHeight="1" x14ac:dyDescent="0.3">
      <c r="A761" s="29" t="s">
        <v>123</v>
      </c>
      <c r="B761" s="29" t="s">
        <v>123</v>
      </c>
      <c r="C761" s="29" t="s">
        <v>123</v>
      </c>
      <c r="D761" s="29" t="s">
        <v>465</v>
      </c>
      <c r="E761" s="29" t="s">
        <v>146</v>
      </c>
      <c r="F761" s="29" t="s">
        <v>466</v>
      </c>
      <c r="G761" s="30">
        <v>75</v>
      </c>
      <c r="H761" s="30">
        <v>0</v>
      </c>
      <c r="I761" s="10">
        <f t="shared" si="11"/>
        <v>0</v>
      </c>
    </row>
    <row r="762" spans="1:9" ht="33.9" customHeight="1" x14ac:dyDescent="0.3">
      <c r="A762" s="29" t="s">
        <v>123</v>
      </c>
      <c r="B762" s="29" t="s">
        <v>123</v>
      </c>
      <c r="C762" s="29" t="s">
        <v>123</v>
      </c>
      <c r="D762" s="29" t="s">
        <v>467</v>
      </c>
      <c r="E762" s="29" t="s">
        <v>121</v>
      </c>
      <c r="F762" s="29" t="s">
        <v>468</v>
      </c>
      <c r="G762" s="30">
        <v>85</v>
      </c>
      <c r="H762" s="30">
        <v>0</v>
      </c>
      <c r="I762" s="10">
        <f t="shared" si="11"/>
        <v>0</v>
      </c>
    </row>
    <row r="763" spans="1:9" ht="33.9" customHeight="1" x14ac:dyDescent="0.3">
      <c r="A763" s="29" t="s">
        <v>123</v>
      </c>
      <c r="B763" s="29" t="s">
        <v>123</v>
      </c>
      <c r="C763" s="29" t="s">
        <v>123</v>
      </c>
      <c r="D763" s="29" t="s">
        <v>467</v>
      </c>
      <c r="E763" s="29" t="s">
        <v>146</v>
      </c>
      <c r="F763" s="29" t="s">
        <v>468</v>
      </c>
      <c r="G763" s="30">
        <v>15</v>
      </c>
      <c r="H763" s="30">
        <v>0</v>
      </c>
      <c r="I763" s="10">
        <f t="shared" si="11"/>
        <v>0</v>
      </c>
    </row>
    <row r="764" spans="1:9" ht="17.7" customHeight="1" x14ac:dyDescent="0.3">
      <c r="A764" s="29" t="s">
        <v>123</v>
      </c>
      <c r="B764" s="29" t="s">
        <v>123</v>
      </c>
      <c r="C764" s="29" t="s">
        <v>123</v>
      </c>
      <c r="D764" s="29" t="s">
        <v>452</v>
      </c>
      <c r="E764" s="29" t="s">
        <v>121</v>
      </c>
      <c r="F764" s="29" t="s">
        <v>453</v>
      </c>
      <c r="G764" s="30">
        <v>4378</v>
      </c>
      <c r="H764" s="30">
        <v>0</v>
      </c>
      <c r="I764" s="10">
        <f t="shared" si="11"/>
        <v>0</v>
      </c>
    </row>
    <row r="765" spans="1:9" ht="17.7" customHeight="1" x14ac:dyDescent="0.3">
      <c r="A765" s="29" t="s">
        <v>123</v>
      </c>
      <c r="B765" s="29" t="s">
        <v>123</v>
      </c>
      <c r="C765" s="29" t="s">
        <v>123</v>
      </c>
      <c r="D765" s="29" t="s">
        <v>452</v>
      </c>
      <c r="E765" s="29" t="s">
        <v>146</v>
      </c>
      <c r="F765" s="29" t="s">
        <v>453</v>
      </c>
      <c r="G765" s="30">
        <v>772</v>
      </c>
      <c r="H765" s="30">
        <v>0</v>
      </c>
      <c r="I765" s="10">
        <f t="shared" si="11"/>
        <v>0</v>
      </c>
    </row>
    <row r="766" spans="1:9" ht="17.7" customHeight="1" x14ac:dyDescent="0.3">
      <c r="A766" s="29" t="s">
        <v>123</v>
      </c>
      <c r="B766" s="29" t="s">
        <v>123</v>
      </c>
      <c r="C766" s="29" t="s">
        <v>123</v>
      </c>
      <c r="D766" s="29" t="s">
        <v>519</v>
      </c>
      <c r="E766" s="29" t="s">
        <v>121</v>
      </c>
      <c r="F766" s="29" t="s">
        <v>520</v>
      </c>
      <c r="G766" s="30">
        <v>680</v>
      </c>
      <c r="H766" s="30">
        <v>0</v>
      </c>
      <c r="I766" s="10">
        <f t="shared" si="11"/>
        <v>0</v>
      </c>
    </row>
    <row r="767" spans="1:9" ht="17.7" customHeight="1" x14ac:dyDescent="0.3">
      <c r="A767" s="29" t="s">
        <v>123</v>
      </c>
      <c r="B767" s="29" t="s">
        <v>123</v>
      </c>
      <c r="C767" s="29" t="s">
        <v>123</v>
      </c>
      <c r="D767" s="29" t="s">
        <v>519</v>
      </c>
      <c r="E767" s="29" t="s">
        <v>146</v>
      </c>
      <c r="F767" s="29" t="s">
        <v>520</v>
      </c>
      <c r="G767" s="30">
        <v>120</v>
      </c>
      <c r="H767" s="30">
        <v>0</v>
      </c>
      <c r="I767" s="10">
        <f t="shared" si="11"/>
        <v>0</v>
      </c>
    </row>
    <row r="768" spans="1:9" ht="17.7" customHeight="1" x14ac:dyDescent="0.3">
      <c r="A768" s="29" t="s">
        <v>123</v>
      </c>
      <c r="B768" s="29" t="s">
        <v>123</v>
      </c>
      <c r="C768" s="29" t="s">
        <v>123</v>
      </c>
      <c r="D768" s="29" t="s">
        <v>469</v>
      </c>
      <c r="E768" s="29" t="s">
        <v>121</v>
      </c>
      <c r="F768" s="29" t="s">
        <v>470</v>
      </c>
      <c r="G768" s="30">
        <v>1530</v>
      </c>
      <c r="H768" s="30">
        <v>0</v>
      </c>
      <c r="I768" s="10">
        <f t="shared" si="11"/>
        <v>0</v>
      </c>
    </row>
    <row r="769" spans="1:9" ht="17.7" customHeight="1" x14ac:dyDescent="0.3">
      <c r="A769" s="29" t="s">
        <v>123</v>
      </c>
      <c r="B769" s="29" t="s">
        <v>123</v>
      </c>
      <c r="C769" s="29" t="s">
        <v>123</v>
      </c>
      <c r="D769" s="29" t="s">
        <v>469</v>
      </c>
      <c r="E769" s="29" t="s">
        <v>146</v>
      </c>
      <c r="F769" s="29" t="s">
        <v>470</v>
      </c>
      <c r="G769" s="30">
        <v>270</v>
      </c>
      <c r="H769" s="30">
        <v>0</v>
      </c>
      <c r="I769" s="10">
        <f t="shared" si="11"/>
        <v>0</v>
      </c>
    </row>
    <row r="770" spans="1:9" ht="17.7" customHeight="1" x14ac:dyDescent="0.3">
      <c r="A770" s="29" t="s">
        <v>123</v>
      </c>
      <c r="B770" s="29" t="s">
        <v>123</v>
      </c>
      <c r="C770" s="29" t="s">
        <v>123</v>
      </c>
      <c r="D770" s="29" t="s">
        <v>440</v>
      </c>
      <c r="E770" s="29" t="s">
        <v>121</v>
      </c>
      <c r="F770" s="29" t="s">
        <v>441</v>
      </c>
      <c r="G770" s="30">
        <v>7140</v>
      </c>
      <c r="H770" s="30">
        <v>0</v>
      </c>
      <c r="I770" s="10">
        <f t="shared" si="11"/>
        <v>0</v>
      </c>
    </row>
    <row r="771" spans="1:9" ht="17.7" customHeight="1" x14ac:dyDescent="0.3">
      <c r="A771" s="29" t="s">
        <v>123</v>
      </c>
      <c r="B771" s="29" t="s">
        <v>123</v>
      </c>
      <c r="C771" s="29" t="s">
        <v>123</v>
      </c>
      <c r="D771" s="29" t="s">
        <v>440</v>
      </c>
      <c r="E771" s="29" t="s">
        <v>146</v>
      </c>
      <c r="F771" s="29" t="s">
        <v>441</v>
      </c>
      <c r="G771" s="30">
        <v>1260</v>
      </c>
      <c r="H771" s="30">
        <v>0</v>
      </c>
      <c r="I771" s="10">
        <f t="shared" si="11"/>
        <v>0</v>
      </c>
    </row>
    <row r="772" spans="1:9" ht="17.7" customHeight="1" x14ac:dyDescent="0.3">
      <c r="A772" s="29" t="s">
        <v>123</v>
      </c>
      <c r="B772" s="29" t="s">
        <v>123</v>
      </c>
      <c r="C772" s="29" t="s">
        <v>123</v>
      </c>
      <c r="D772" s="29" t="s">
        <v>483</v>
      </c>
      <c r="E772" s="29" t="s">
        <v>121</v>
      </c>
      <c r="F772" s="29" t="s">
        <v>484</v>
      </c>
      <c r="G772" s="30">
        <v>212</v>
      </c>
      <c r="H772" s="30">
        <v>0</v>
      </c>
      <c r="I772" s="10">
        <f t="shared" si="11"/>
        <v>0</v>
      </c>
    </row>
    <row r="773" spans="1:9" ht="17.7" customHeight="1" x14ac:dyDescent="0.3">
      <c r="A773" s="29" t="s">
        <v>123</v>
      </c>
      <c r="B773" s="29" t="s">
        <v>123</v>
      </c>
      <c r="C773" s="29" t="s">
        <v>123</v>
      </c>
      <c r="D773" s="29" t="s">
        <v>483</v>
      </c>
      <c r="E773" s="29" t="s">
        <v>146</v>
      </c>
      <c r="F773" s="29" t="s">
        <v>484</v>
      </c>
      <c r="G773" s="30">
        <v>38</v>
      </c>
      <c r="H773" s="30">
        <v>0</v>
      </c>
      <c r="I773" s="10">
        <f t="shared" si="1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H6" sqref="H6"/>
    </sheetView>
  </sheetViews>
  <sheetFormatPr defaultRowHeight="14.4" x14ac:dyDescent="0.3"/>
  <cols>
    <col min="1" max="1" width="7.109375" customWidth="1"/>
    <col min="2" max="2" width="30.21875" customWidth="1"/>
    <col min="3" max="3" width="10.109375" customWidth="1"/>
    <col min="4" max="4" width="5.21875" customWidth="1"/>
    <col min="5" max="5" width="6.5546875" customWidth="1"/>
    <col min="6" max="7" width="11.88671875" customWidth="1"/>
    <col min="8" max="8" width="12.6640625" customWidth="1"/>
    <col min="9" max="9" width="11.21875" customWidth="1"/>
    <col min="10" max="10" width="0.109375" customWidth="1"/>
  </cols>
  <sheetData>
    <row r="1" spans="1:10" x14ac:dyDescent="0.3">
      <c r="I1" s="33" t="s">
        <v>634</v>
      </c>
    </row>
    <row r="2" spans="1:10" x14ac:dyDescent="0.3">
      <c r="B2" s="33" t="s">
        <v>636</v>
      </c>
      <c r="I2" s="33"/>
    </row>
    <row r="4" spans="1:10" ht="35.4" customHeight="1" x14ac:dyDescent="0.3">
      <c r="A4" s="1" t="s">
        <v>0</v>
      </c>
      <c r="B4" s="1" t="s">
        <v>606</v>
      </c>
      <c r="C4" s="1" t="s">
        <v>607</v>
      </c>
      <c r="D4" s="1" t="s">
        <v>608</v>
      </c>
      <c r="E4" s="1" t="s">
        <v>609</v>
      </c>
      <c r="F4" s="1" t="s">
        <v>610</v>
      </c>
      <c r="G4" s="1" t="s">
        <v>637</v>
      </c>
      <c r="H4" s="1" t="s">
        <v>638</v>
      </c>
      <c r="I4" s="1" t="s">
        <v>639</v>
      </c>
      <c r="J4" s="1" t="s">
        <v>611</v>
      </c>
    </row>
    <row r="5" spans="1:10" ht="33.9" customHeight="1" x14ac:dyDescent="0.3">
      <c r="A5" s="2" t="s">
        <v>25</v>
      </c>
      <c r="B5" s="40" t="s">
        <v>641</v>
      </c>
      <c r="C5" s="3"/>
      <c r="D5" s="31"/>
      <c r="E5" s="31"/>
      <c r="F5" s="27">
        <v>55127717</v>
      </c>
      <c r="G5" s="27">
        <f>G6+G16</f>
        <v>14568834</v>
      </c>
      <c r="H5" s="35">
        <f>H6+H16</f>
        <v>11039031.359999999</v>
      </c>
      <c r="I5" s="5">
        <f>IF($G5=0,0,$H5/$G5)</f>
        <v>0.75771550146017175</v>
      </c>
      <c r="J5" s="4">
        <f>IF(ISNUMBER(VLOOKUP("1.1",A5:J27,12,FALSE)),ROUND(VLOOKUP("1.1",A5:J27,12,FALSE),4),0) + IF(ISNUMBER(VLOOKUP("1.2",A5:J27,12,FALSE)),ROUND(VLOOKUP("1.2",A5:J27,12,FALSE),4),0) + IF(ISNUMBER(VLOOKUP("1.3",A5:J27,12,FALSE)),ROUND(VLOOKUP("1.3",A5:J27,12,FALSE),4),0)</f>
        <v>0</v>
      </c>
    </row>
    <row r="6" spans="1:10" ht="33.9" customHeight="1" x14ac:dyDescent="0.3">
      <c r="A6" s="41" t="s">
        <v>27</v>
      </c>
      <c r="B6" s="3" t="s">
        <v>612</v>
      </c>
      <c r="C6" s="3"/>
      <c r="D6" s="31"/>
      <c r="E6" s="31"/>
      <c r="F6" s="27">
        <v>26274128</v>
      </c>
      <c r="G6" s="27">
        <f>G7+G8+G9+G10+G11+G12+G13+G14+G15</f>
        <v>6508486</v>
      </c>
      <c r="H6" s="35">
        <f>H7+H8+H9+H10+H11+H12+H13+H14+H15</f>
        <v>3343611.04</v>
      </c>
      <c r="I6" s="5">
        <f>IF($G6=0,0,$H6/$G6)</f>
        <v>0.51373100287839601</v>
      </c>
      <c r="J6" s="4">
        <f>IF(ISNUMBER(VLOOKUP("1.1.1",A5:J27,12,FALSE)),ROUND(VLOOKUP("1.1.1",A5:J27,12,FALSE),4),0) + IF(ISNUMBER(VLOOKUP("1.2.1",A5:J27,12,FALSE)),ROUND(VLOOKUP("1.2.1",A5:J27,12,FALSE),4),0) + IF(ISNUMBER(VLOOKUP("1.3.1",A5:J27,12,FALSE)),ROUND(VLOOKUP("1.3.1",A5:J27,12,FALSE),4),0)</f>
        <v>0</v>
      </c>
    </row>
    <row r="7" spans="1:10" ht="49.95" customHeight="1" x14ac:dyDescent="0.3">
      <c r="A7" s="38" t="s">
        <v>29</v>
      </c>
      <c r="B7" s="7" t="s">
        <v>614</v>
      </c>
      <c r="C7" s="29" t="s">
        <v>615</v>
      </c>
      <c r="D7" s="32">
        <v>2017</v>
      </c>
      <c r="E7" s="32">
        <v>2022</v>
      </c>
      <c r="F7" s="30">
        <v>17860038</v>
      </c>
      <c r="G7" s="30">
        <v>4088951</v>
      </c>
      <c r="H7" s="8">
        <v>1926792.52</v>
      </c>
      <c r="I7" s="10">
        <f>IF($G7=0,0,$H7/$G7)</f>
        <v>0.47121927359853422</v>
      </c>
      <c r="J7" s="8" t="s">
        <v>123</v>
      </c>
    </row>
    <row r="8" spans="1:10" ht="49.95" customHeight="1" x14ac:dyDescent="0.3">
      <c r="A8" s="38" t="s">
        <v>31</v>
      </c>
      <c r="B8" s="7" t="s">
        <v>616</v>
      </c>
      <c r="C8" s="29" t="s">
        <v>615</v>
      </c>
      <c r="D8" s="32">
        <v>2018</v>
      </c>
      <c r="E8" s="32">
        <v>2021</v>
      </c>
      <c r="F8" s="30">
        <v>667640</v>
      </c>
      <c r="G8" s="30">
        <v>632640</v>
      </c>
      <c r="H8" s="8">
        <v>42477.04</v>
      </c>
      <c r="I8" s="10">
        <f>IF($G8=0,0,$H8/$G8)</f>
        <v>6.7142513909964591E-2</v>
      </c>
      <c r="J8" s="8" t="s">
        <v>123</v>
      </c>
    </row>
    <row r="9" spans="1:10" ht="49.95" customHeight="1" x14ac:dyDescent="0.3">
      <c r="A9" s="38" t="s">
        <v>33</v>
      </c>
      <c r="B9" s="7" t="s">
        <v>617</v>
      </c>
      <c r="C9" s="29" t="s">
        <v>618</v>
      </c>
      <c r="D9" s="32">
        <v>2018</v>
      </c>
      <c r="E9" s="32">
        <v>2020</v>
      </c>
      <c r="F9" s="30">
        <v>270393</v>
      </c>
      <c r="G9" s="30">
        <v>89541</v>
      </c>
      <c r="H9" s="8">
        <v>15168.22</v>
      </c>
      <c r="I9" s="10">
        <f>IF($G9=0,0,$H9/$G9)</f>
        <v>0.16939971633106621</v>
      </c>
      <c r="J9" s="8" t="s">
        <v>123</v>
      </c>
    </row>
    <row r="10" spans="1:10" ht="49.95" customHeight="1" x14ac:dyDescent="0.3">
      <c r="A10" s="38" t="s">
        <v>35</v>
      </c>
      <c r="B10" s="7" t="s">
        <v>619</v>
      </c>
      <c r="C10" s="29" t="s">
        <v>620</v>
      </c>
      <c r="D10" s="32">
        <v>2019</v>
      </c>
      <c r="E10" s="32">
        <v>2020</v>
      </c>
      <c r="F10" s="30">
        <v>90859</v>
      </c>
      <c r="G10" s="30">
        <v>18172</v>
      </c>
      <c r="H10" s="8">
        <v>18172</v>
      </c>
      <c r="I10" s="10">
        <f>IF($G10=0,0,$H10/$G10)</f>
        <v>1</v>
      </c>
      <c r="J10" s="8" t="s">
        <v>123</v>
      </c>
    </row>
    <row r="11" spans="1:10" ht="49.95" customHeight="1" x14ac:dyDescent="0.3">
      <c r="A11" s="38" t="s">
        <v>37</v>
      </c>
      <c r="B11" s="7" t="s">
        <v>621</v>
      </c>
      <c r="C11" s="29" t="s">
        <v>622</v>
      </c>
      <c r="D11" s="32">
        <v>2019</v>
      </c>
      <c r="E11" s="32">
        <v>2020</v>
      </c>
      <c r="F11" s="30">
        <v>921224</v>
      </c>
      <c r="G11" s="30">
        <v>725690</v>
      </c>
      <c r="H11" s="8">
        <v>416159.15</v>
      </c>
      <c r="I11" s="10">
        <f>IF($G11=0,0,$H11/$G11)</f>
        <v>0.57346683845719248</v>
      </c>
      <c r="J11" s="8" t="s">
        <v>123</v>
      </c>
    </row>
    <row r="12" spans="1:10" ht="49.95" customHeight="1" x14ac:dyDescent="0.3">
      <c r="A12" s="38" t="s">
        <v>651</v>
      </c>
      <c r="B12" s="7" t="s">
        <v>623</v>
      </c>
      <c r="C12" s="29" t="s">
        <v>615</v>
      </c>
      <c r="D12" s="32">
        <v>2016</v>
      </c>
      <c r="E12" s="32">
        <v>2020</v>
      </c>
      <c r="F12" s="30">
        <v>202700</v>
      </c>
      <c r="G12" s="30">
        <v>170541</v>
      </c>
      <c r="H12" s="8">
        <v>146892.19</v>
      </c>
      <c r="I12" s="10">
        <f>IF($G12=0,0,$H12/$G12)</f>
        <v>0.86133064776212176</v>
      </c>
      <c r="J12" s="8" t="s">
        <v>123</v>
      </c>
    </row>
    <row r="13" spans="1:10" ht="49.95" customHeight="1" x14ac:dyDescent="0.3">
      <c r="A13" s="38" t="s">
        <v>652</v>
      </c>
      <c r="B13" s="7" t="s">
        <v>624</v>
      </c>
      <c r="C13" s="29" t="s">
        <v>615</v>
      </c>
      <c r="D13" s="32">
        <v>2017</v>
      </c>
      <c r="E13" s="32">
        <v>2020</v>
      </c>
      <c r="F13" s="30">
        <v>5000</v>
      </c>
      <c r="G13" s="30">
        <v>5000</v>
      </c>
      <c r="H13" s="8">
        <v>0</v>
      </c>
      <c r="I13" s="10">
        <f>IF($G13=0,0,$H13/$G13)</f>
        <v>0</v>
      </c>
      <c r="J13" s="8" t="s">
        <v>123</v>
      </c>
    </row>
    <row r="14" spans="1:10" ht="49.95" customHeight="1" x14ac:dyDescent="0.3">
      <c r="A14" s="38" t="s">
        <v>653</v>
      </c>
      <c r="B14" s="7" t="s">
        <v>625</v>
      </c>
      <c r="C14" s="29" t="s">
        <v>615</v>
      </c>
      <c r="D14" s="32">
        <v>2020</v>
      </c>
      <c r="E14" s="32">
        <v>2021</v>
      </c>
      <c r="F14" s="30">
        <v>961489</v>
      </c>
      <c r="G14" s="30">
        <v>0</v>
      </c>
      <c r="H14" s="8">
        <v>0</v>
      </c>
      <c r="I14" s="10">
        <f>IF($G14=0,0,$H14/$G14)</f>
        <v>0</v>
      </c>
      <c r="J14" s="8" t="s">
        <v>123</v>
      </c>
    </row>
    <row r="15" spans="1:10" ht="49.95" customHeight="1" x14ac:dyDescent="0.3">
      <c r="A15" s="38" t="s">
        <v>654</v>
      </c>
      <c r="B15" s="7" t="s">
        <v>627</v>
      </c>
      <c r="C15" s="29" t="s">
        <v>615</v>
      </c>
      <c r="D15" s="32">
        <v>2020</v>
      </c>
      <c r="E15" s="32">
        <v>2022</v>
      </c>
      <c r="F15" s="30">
        <v>5294785</v>
      </c>
      <c r="G15" s="30">
        <v>777951</v>
      </c>
      <c r="H15" s="8">
        <v>777949.92</v>
      </c>
      <c r="I15" s="10">
        <f>IF($G15=0,0,$H15/$G15)</f>
        <v>0.99999861173775728</v>
      </c>
      <c r="J15" s="8"/>
    </row>
    <row r="16" spans="1:10" ht="33.9" customHeight="1" x14ac:dyDescent="0.3">
      <c r="A16" s="41" t="s">
        <v>642</v>
      </c>
      <c r="B16" s="3" t="s">
        <v>613</v>
      </c>
      <c r="C16" s="3"/>
      <c r="D16" s="31"/>
      <c r="E16" s="31"/>
      <c r="F16" s="27">
        <v>28853589</v>
      </c>
      <c r="G16" s="27">
        <f>G17+G18+G19+G20+G21+G22+G23+G24+G25+G26</f>
        <v>8060348</v>
      </c>
      <c r="H16" s="35">
        <f>H17+H18+H19+H20+H21+H22+H23+H24+H25+H26</f>
        <v>7695420.3199999994</v>
      </c>
      <c r="I16" s="5">
        <f>IF($G16=0,0,$H16/$G16)</f>
        <v>0.95472556768020433</v>
      </c>
      <c r="J16" s="4">
        <f>SUMIF(A17:A27, "1.1.2.*", J17:J27)</f>
        <v>0</v>
      </c>
    </row>
    <row r="17" spans="1:10" ht="49.95" customHeight="1" x14ac:dyDescent="0.3">
      <c r="A17" s="38" t="s">
        <v>43</v>
      </c>
      <c r="B17" s="7" t="s">
        <v>616</v>
      </c>
      <c r="C17" s="29" t="s">
        <v>615</v>
      </c>
      <c r="D17" s="32">
        <v>2018</v>
      </c>
      <c r="E17" s="32">
        <v>2021</v>
      </c>
      <c r="F17" s="30">
        <v>4485960</v>
      </c>
      <c r="G17" s="30">
        <v>2406957</v>
      </c>
      <c r="H17" s="8">
        <v>2376620.3199999998</v>
      </c>
      <c r="I17" s="10">
        <f>IF($G17=0,0,$H17/$G17)</f>
        <v>0.98739625178181412</v>
      </c>
      <c r="J17" s="8" t="s">
        <v>123</v>
      </c>
    </row>
    <row r="18" spans="1:10" ht="49.95" customHeight="1" x14ac:dyDescent="0.3">
      <c r="A18" s="38" t="s">
        <v>45</v>
      </c>
      <c r="B18" s="7" t="s">
        <v>624</v>
      </c>
      <c r="C18" s="29" t="s">
        <v>615</v>
      </c>
      <c r="D18" s="32">
        <v>2017</v>
      </c>
      <c r="E18" s="32">
        <v>2020</v>
      </c>
      <c r="F18" s="30">
        <v>7037740</v>
      </c>
      <c r="G18" s="30">
        <v>2038161</v>
      </c>
      <c r="H18" s="8">
        <v>2038159.78</v>
      </c>
      <c r="I18" s="10">
        <f>IF($G18=0,0,$H18/$G18)</f>
        <v>0.99999940142118315</v>
      </c>
      <c r="J18" s="8" t="s">
        <v>123</v>
      </c>
    </row>
    <row r="19" spans="1:10" ht="49.95" customHeight="1" x14ac:dyDescent="0.3">
      <c r="A19" s="38" t="s">
        <v>643</v>
      </c>
      <c r="B19" s="7" t="s">
        <v>626</v>
      </c>
      <c r="C19" s="29" t="s">
        <v>615</v>
      </c>
      <c r="D19" s="32">
        <v>2016</v>
      </c>
      <c r="E19" s="32">
        <v>2020</v>
      </c>
      <c r="F19" s="30">
        <v>607024</v>
      </c>
      <c r="G19" s="30">
        <v>233632</v>
      </c>
      <c r="H19" s="8">
        <v>233631.47</v>
      </c>
      <c r="I19" s="10">
        <f>IF($G19=0,0,$H19/$G19)</f>
        <v>0.99999773147514037</v>
      </c>
      <c r="J19" s="8" t="s">
        <v>123</v>
      </c>
    </row>
    <row r="20" spans="1:10" ht="49.95" customHeight="1" x14ac:dyDescent="0.3">
      <c r="A20" s="38" t="s">
        <v>644</v>
      </c>
      <c r="B20" s="7" t="s">
        <v>625</v>
      </c>
      <c r="C20" s="29" t="s">
        <v>615</v>
      </c>
      <c r="D20" s="32">
        <v>2020</v>
      </c>
      <c r="E20" s="32">
        <v>2021</v>
      </c>
      <c r="F20" s="30">
        <v>1117126</v>
      </c>
      <c r="G20" s="30">
        <v>40000</v>
      </c>
      <c r="H20" s="8">
        <v>39360</v>
      </c>
      <c r="I20" s="10">
        <f>IF($G20=0,0,$H20/$G20)</f>
        <v>0.98399999999999999</v>
      </c>
      <c r="J20" s="8" t="s">
        <v>123</v>
      </c>
    </row>
    <row r="21" spans="1:10" ht="49.95" customHeight="1" x14ac:dyDescent="0.3">
      <c r="A21" s="38" t="s">
        <v>645</v>
      </c>
      <c r="B21" s="7" t="s">
        <v>628</v>
      </c>
      <c r="C21" s="29" t="s">
        <v>615</v>
      </c>
      <c r="D21" s="32">
        <v>2019</v>
      </c>
      <c r="E21" s="32">
        <v>2020</v>
      </c>
      <c r="F21" s="30">
        <v>5526954</v>
      </c>
      <c r="G21" s="30">
        <v>2362269</v>
      </c>
      <c r="H21" s="8">
        <v>2362268.75</v>
      </c>
      <c r="I21" s="10">
        <f>IF($G21=0,0,$H21/$G21)</f>
        <v>0.99999989416954627</v>
      </c>
      <c r="J21" s="8" t="s">
        <v>123</v>
      </c>
    </row>
    <row r="22" spans="1:10" ht="33.9" customHeight="1" x14ac:dyDescent="0.3">
      <c r="A22" s="38" t="s">
        <v>646</v>
      </c>
      <c r="B22" s="7" t="s">
        <v>629</v>
      </c>
      <c r="C22" s="29" t="s">
        <v>630</v>
      </c>
      <c r="D22" s="32">
        <v>2019</v>
      </c>
      <c r="E22" s="32">
        <v>2020</v>
      </c>
      <c r="F22" s="30">
        <v>200000</v>
      </c>
      <c r="G22" s="30">
        <v>200000</v>
      </c>
      <c r="H22" s="8">
        <v>0</v>
      </c>
      <c r="I22" s="10">
        <f>IF($G22=0,0,$H22/$G22)</f>
        <v>0</v>
      </c>
      <c r="J22" s="8" t="s">
        <v>123</v>
      </c>
    </row>
    <row r="23" spans="1:10" ht="49.95" customHeight="1" x14ac:dyDescent="0.3">
      <c r="A23" s="38" t="s">
        <v>647</v>
      </c>
      <c r="B23" s="7" t="s">
        <v>631</v>
      </c>
      <c r="C23" s="29" t="s">
        <v>630</v>
      </c>
      <c r="D23" s="32">
        <v>2019</v>
      </c>
      <c r="E23" s="32">
        <v>2020</v>
      </c>
      <c r="F23" s="30">
        <v>80000</v>
      </c>
      <c r="G23" s="30">
        <v>80000</v>
      </c>
      <c r="H23" s="8">
        <v>0</v>
      </c>
      <c r="I23" s="10">
        <f>IF($G23=0,0,$H23/$G23)</f>
        <v>0</v>
      </c>
      <c r="J23" s="8" t="s">
        <v>123</v>
      </c>
    </row>
    <row r="24" spans="1:10" ht="66" customHeight="1" x14ac:dyDescent="0.3">
      <c r="A24" s="38" t="s">
        <v>648</v>
      </c>
      <c r="B24" s="7" t="s">
        <v>632</v>
      </c>
      <c r="C24" s="29" t="s">
        <v>630</v>
      </c>
      <c r="D24" s="32">
        <v>2023</v>
      </c>
      <c r="E24" s="32">
        <v>2027</v>
      </c>
      <c r="F24" s="30">
        <v>5000000</v>
      </c>
      <c r="G24" s="30">
        <v>0</v>
      </c>
      <c r="H24" s="8">
        <v>0</v>
      </c>
      <c r="I24" s="10">
        <f>IF($G24=0,0,$H24/$G24)</f>
        <v>0</v>
      </c>
      <c r="J24" s="8" t="s">
        <v>123</v>
      </c>
    </row>
    <row r="25" spans="1:10" ht="66" customHeight="1" x14ac:dyDescent="0.3">
      <c r="A25" s="38" t="s">
        <v>649</v>
      </c>
      <c r="B25" s="7" t="s">
        <v>633</v>
      </c>
      <c r="C25" s="29" t="s">
        <v>615</v>
      </c>
      <c r="D25" s="32">
        <v>2020</v>
      </c>
      <c r="E25" s="32">
        <v>2023</v>
      </c>
      <c r="F25" s="30">
        <v>2798785</v>
      </c>
      <c r="G25" s="30">
        <v>199329</v>
      </c>
      <c r="H25" s="8">
        <v>145380</v>
      </c>
      <c r="I25" s="10">
        <f>IF($G25=0,0,$H25/$G25)</f>
        <v>0.72934695904760471</v>
      </c>
      <c r="J25" s="8"/>
    </row>
    <row r="26" spans="1:10" ht="49.95" customHeight="1" x14ac:dyDescent="0.3">
      <c r="A26" s="38" t="s">
        <v>650</v>
      </c>
      <c r="B26" s="39" t="s">
        <v>640</v>
      </c>
      <c r="C26" s="29" t="s">
        <v>615</v>
      </c>
      <c r="D26" s="32">
        <v>2020</v>
      </c>
      <c r="E26" s="32">
        <v>2021</v>
      </c>
      <c r="F26" s="30">
        <v>2000000</v>
      </c>
      <c r="G26" s="30">
        <v>500000</v>
      </c>
      <c r="H26" s="8">
        <v>500000</v>
      </c>
      <c r="I26" s="10">
        <f>IF($G26=0,0,$H26/$G26)</f>
        <v>1</v>
      </c>
      <c r="J26" s="8" t="s">
        <v>123</v>
      </c>
    </row>
    <row r="28" spans="1:10" x14ac:dyDescent="0.3">
      <c r="F28" s="34"/>
    </row>
  </sheetData>
  <conditionalFormatting sqref="B16:J16">
    <cfRule type="beginsWith" dxfId="1" priority="1" operator="beginsWith" text="Tak">
      <formula>LEFT(B16,LEN("Tak"))="Tak"</formula>
    </cfRule>
    <cfRule type="beginsWith" dxfId="0" priority="2" operator="beginsWith" text="Nie">
      <formula>LEFT(B16,LEN("Nie"))="Nie"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N28"/>
  <sheetViews>
    <sheetView workbookViewId="0">
      <selection activeCell="N12" sqref="N12"/>
    </sheetView>
  </sheetViews>
  <sheetFormatPr defaultRowHeight="14.4" x14ac:dyDescent="0.3"/>
  <cols>
    <col min="6" max="6" width="12.33203125" bestFit="1" customWidth="1"/>
    <col min="8" max="8" width="11.33203125" bestFit="1" customWidth="1"/>
    <col min="10" max="10" width="11.33203125" bestFit="1" customWidth="1"/>
    <col min="12" max="12" width="9.88671875" bestFit="1" customWidth="1"/>
    <col min="14" max="14" width="11.33203125" bestFit="1" customWidth="1"/>
  </cols>
  <sheetData>
    <row r="3" spans="6:14" x14ac:dyDescent="0.3">
      <c r="F3" s="34">
        <v>13584</v>
      </c>
      <c r="G3" s="34"/>
      <c r="H3" s="34">
        <v>86140.2</v>
      </c>
      <c r="I3" s="34"/>
      <c r="J3" s="34">
        <v>250010</v>
      </c>
      <c r="K3" s="34"/>
      <c r="L3" s="34">
        <v>1184.5</v>
      </c>
      <c r="N3" s="34">
        <v>153408.54999999999</v>
      </c>
    </row>
    <row r="4" spans="6:14" x14ac:dyDescent="0.3">
      <c r="F4" s="34">
        <v>328048.08</v>
      </c>
      <c r="G4" s="34"/>
      <c r="H4" s="34">
        <v>2189.1</v>
      </c>
      <c r="I4" s="34"/>
      <c r="J4" s="34">
        <v>88716</v>
      </c>
      <c r="K4" s="34"/>
      <c r="L4" s="34">
        <v>808180.86</v>
      </c>
      <c r="N4" s="34">
        <v>47970</v>
      </c>
    </row>
    <row r="5" spans="6:14" x14ac:dyDescent="0.3">
      <c r="F5" s="34">
        <v>100228.9</v>
      </c>
      <c r="G5" s="34"/>
      <c r="H5" s="34">
        <v>168361.82</v>
      </c>
      <c r="I5" s="34"/>
      <c r="J5" s="34">
        <v>1000</v>
      </c>
      <c r="K5" s="34"/>
      <c r="L5" s="34">
        <v>24569.72</v>
      </c>
      <c r="N5" s="34">
        <v>231115.57</v>
      </c>
    </row>
    <row r="6" spans="6:14" x14ac:dyDescent="0.3">
      <c r="F6" s="34">
        <v>248578.95</v>
      </c>
      <c r="G6" s="34"/>
      <c r="H6" s="34">
        <v>2717.64</v>
      </c>
      <c r="I6" s="34"/>
      <c r="J6" s="34">
        <v>63030</v>
      </c>
      <c r="K6" s="34"/>
      <c r="L6" s="34">
        <v>113816.41</v>
      </c>
      <c r="N6" s="34">
        <v>2907099.2</v>
      </c>
    </row>
    <row r="7" spans="6:14" x14ac:dyDescent="0.3">
      <c r="F7" s="34">
        <v>219599.35999999999</v>
      </c>
      <c r="G7" s="34"/>
      <c r="H7" s="34">
        <v>57430.89</v>
      </c>
      <c r="I7" s="34"/>
      <c r="J7" s="34">
        <v>39600</v>
      </c>
      <c r="K7" s="34"/>
      <c r="L7" s="34">
        <f>L3+L4+L5+L6</f>
        <v>947751.49</v>
      </c>
      <c r="N7" s="34">
        <f>N3+N4+N5+N6</f>
        <v>3339593.3200000003</v>
      </c>
    </row>
    <row r="8" spans="6:14" x14ac:dyDescent="0.3">
      <c r="F8" s="34">
        <v>158888.76</v>
      </c>
      <c r="G8" s="34"/>
      <c r="H8" s="34">
        <v>34288.980000000003</v>
      </c>
      <c r="I8" s="34"/>
      <c r="J8" s="34">
        <v>4000</v>
      </c>
      <c r="K8" s="34"/>
      <c r="L8" s="34"/>
      <c r="N8" s="34"/>
    </row>
    <row r="9" spans="6:14" x14ac:dyDescent="0.3">
      <c r="F9" s="34">
        <v>49691.39</v>
      </c>
      <c r="G9" s="34"/>
      <c r="H9" s="34">
        <v>1866.7</v>
      </c>
      <c r="I9" s="34"/>
      <c r="J9" s="34">
        <v>136640</v>
      </c>
      <c r="K9" s="34"/>
      <c r="L9" s="34"/>
      <c r="N9" s="34"/>
    </row>
    <row r="10" spans="6:14" x14ac:dyDescent="0.3">
      <c r="F10" s="34">
        <v>2608940.6800000002</v>
      </c>
      <c r="G10" s="34"/>
      <c r="H10" s="34">
        <v>540</v>
      </c>
      <c r="I10" s="34"/>
      <c r="J10" s="34">
        <v>193206.9</v>
      </c>
      <c r="K10" s="34"/>
      <c r="N10">
        <v>3901826.32</v>
      </c>
    </row>
    <row r="11" spans="6:14" x14ac:dyDescent="0.3">
      <c r="F11" s="34">
        <v>700</v>
      </c>
      <c r="G11" s="34"/>
      <c r="H11" s="34">
        <v>120</v>
      </c>
      <c r="I11" s="34"/>
      <c r="J11" s="34">
        <v>1106756.6399999999</v>
      </c>
      <c r="K11" s="34"/>
      <c r="N11" s="34">
        <f>N7-N10</f>
        <v>-562232.99999999953</v>
      </c>
    </row>
    <row r="12" spans="6:14" x14ac:dyDescent="0.3">
      <c r="F12" s="34">
        <v>2741474.23</v>
      </c>
      <c r="G12" s="34"/>
      <c r="H12" s="34">
        <v>2465.81</v>
      </c>
      <c r="I12" s="34"/>
      <c r="J12" s="34">
        <v>1000</v>
      </c>
      <c r="K12" s="34"/>
    </row>
    <row r="13" spans="6:14" x14ac:dyDescent="0.3">
      <c r="F13" s="34">
        <v>5635.56</v>
      </c>
      <c r="G13" s="34"/>
      <c r="H13" s="34">
        <v>3375</v>
      </c>
      <c r="I13" s="34"/>
      <c r="J13" s="34">
        <v>12000</v>
      </c>
      <c r="K13" s="34"/>
    </row>
    <row r="14" spans="6:14" x14ac:dyDescent="0.3">
      <c r="F14" s="34">
        <v>13311827.4</v>
      </c>
      <c r="G14" s="34"/>
      <c r="H14" s="34">
        <v>900</v>
      </c>
      <c r="I14" s="34"/>
      <c r="J14" s="34">
        <v>70684.740000000005</v>
      </c>
      <c r="K14" s="34"/>
    </row>
    <row r="15" spans="6:14" x14ac:dyDescent="0.3">
      <c r="F15" s="34">
        <v>2133269.0299999998</v>
      </c>
      <c r="G15" s="34"/>
      <c r="H15" s="34">
        <v>441</v>
      </c>
      <c r="I15" s="34"/>
      <c r="J15" s="34">
        <v>97200</v>
      </c>
      <c r="K15" s="34"/>
    </row>
    <row r="16" spans="6:14" x14ac:dyDescent="0.3">
      <c r="F16" s="34">
        <v>390152.78</v>
      </c>
      <c r="G16" s="34"/>
      <c r="H16" s="34">
        <v>1726525.61</v>
      </c>
      <c r="I16" s="34"/>
      <c r="J16" s="34">
        <f>J3+J4+J5+J6+J7+J8+J9+J10+J11+J12+J13+J14+J15</f>
        <v>2063844.28</v>
      </c>
      <c r="K16" s="34"/>
    </row>
    <row r="17" spans="6:11" x14ac:dyDescent="0.3">
      <c r="F17" s="34">
        <v>210239.97</v>
      </c>
      <c r="G17" s="34"/>
      <c r="H17" s="34">
        <v>232438.14</v>
      </c>
      <c r="I17" s="34"/>
      <c r="J17" s="34"/>
      <c r="K17" s="34"/>
    </row>
    <row r="18" spans="6:11" x14ac:dyDescent="0.3">
      <c r="F18" s="34">
        <v>74345.460000000006</v>
      </c>
      <c r="G18" s="34"/>
      <c r="H18" s="34">
        <f>H3+H4+H5+H6+H7+H8+H9+H10+H11+H12+H13+H14+H15+H16+H17</f>
        <v>2319800.89</v>
      </c>
      <c r="I18" s="34"/>
      <c r="J18" s="34"/>
      <c r="K18" s="34"/>
    </row>
    <row r="19" spans="6:11" x14ac:dyDescent="0.3">
      <c r="F19" s="34">
        <v>1691502.27</v>
      </c>
      <c r="G19" s="34"/>
      <c r="H19" s="34">
        <v>2320100.89</v>
      </c>
      <c r="I19" s="34"/>
      <c r="J19" s="34"/>
      <c r="K19" s="34"/>
    </row>
    <row r="20" spans="6:11" x14ac:dyDescent="0.3">
      <c r="F20" s="34">
        <v>541707.63</v>
      </c>
      <c r="G20" s="34"/>
      <c r="H20" s="34">
        <f>H19-H18</f>
        <v>300</v>
      </c>
      <c r="I20" s="34"/>
      <c r="J20" s="34"/>
      <c r="K20" s="34"/>
    </row>
    <row r="21" spans="6:11" x14ac:dyDescent="0.3">
      <c r="F21" s="34">
        <v>736491.77</v>
      </c>
      <c r="G21" s="34"/>
      <c r="H21" s="34"/>
      <c r="I21" s="34"/>
      <c r="J21" s="34"/>
      <c r="K21" s="34"/>
    </row>
    <row r="22" spans="6:11" x14ac:dyDescent="0.3">
      <c r="F22" s="34">
        <v>246541.42</v>
      </c>
      <c r="G22" s="34"/>
      <c r="H22" s="34"/>
      <c r="I22" s="34"/>
      <c r="J22" s="34"/>
      <c r="K22" s="34"/>
    </row>
    <row r="23" spans="6:11" x14ac:dyDescent="0.3">
      <c r="F23" s="34">
        <v>381494.05</v>
      </c>
      <c r="G23" s="34"/>
      <c r="H23" s="34"/>
      <c r="I23" s="34"/>
      <c r="J23" s="34"/>
      <c r="K23" s="34"/>
    </row>
    <row r="24" spans="6:11" x14ac:dyDescent="0.3">
      <c r="F24" s="34">
        <v>1109014.3400000001</v>
      </c>
      <c r="G24" s="34"/>
      <c r="H24" s="34"/>
      <c r="I24" s="34"/>
      <c r="J24" s="34"/>
      <c r="K24" s="34"/>
    </row>
    <row r="25" spans="6:11" x14ac:dyDescent="0.3">
      <c r="F25" s="34">
        <v>34381.5</v>
      </c>
      <c r="G25" s="34"/>
      <c r="H25" s="34"/>
      <c r="I25" s="34"/>
      <c r="J25" s="34"/>
      <c r="K25" s="34"/>
    </row>
    <row r="26" spans="6:11" x14ac:dyDescent="0.3">
      <c r="F26" s="34">
        <f>F3+F4+F5+F6+F7+F8+F9+F10+F11+F12+F13+F14+F15+F16+F17+F18+F19+F20+F21+F22+F23+F24+F25</f>
        <v>27336337.530000001</v>
      </c>
      <c r="G26" s="34"/>
      <c r="H26" s="34"/>
      <c r="I26" s="34"/>
      <c r="J26" s="34"/>
      <c r="K26" s="34"/>
    </row>
    <row r="27" spans="6:11" x14ac:dyDescent="0.3">
      <c r="F27" s="34">
        <v>27336337.530000001</v>
      </c>
      <c r="G27" s="34"/>
      <c r="H27" s="34"/>
      <c r="I27" s="34"/>
      <c r="J27" s="34"/>
      <c r="K27" s="34"/>
    </row>
    <row r="28" spans="6:11" x14ac:dyDescent="0.3">
      <c r="F28" s="34">
        <f>F27-F26</f>
        <v>0</v>
      </c>
      <c r="G28" s="34"/>
      <c r="H28" s="34"/>
      <c r="I28" s="34"/>
      <c r="J28" s="34"/>
      <c r="K28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Wykonanie WPF</vt:lpstr>
      <vt:lpstr>Informacja półroczna dochody</vt:lpstr>
      <vt:lpstr>Informacja półroczna wydatki</vt:lpstr>
      <vt:lpstr>Przedsięwzięcia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Zbiorczy</dc:subject>
  <dc:creator>http://www.curulis.pl</dc:creator>
  <cp:keywords>wpf, curulis, wieloletnia prognoza finansowa, wpf asystent</cp:keywords>
  <cp:lastModifiedBy>Dorota Bartkowiak</cp:lastModifiedBy>
  <cp:lastPrinted>2021-03-18T11:50:17Z</cp:lastPrinted>
  <dcterms:created xsi:type="dcterms:W3CDTF">2020-08-19T07:45:08Z</dcterms:created>
  <dcterms:modified xsi:type="dcterms:W3CDTF">2021-03-18T11:52:31Z</dcterms:modified>
</cp:coreProperties>
</file>