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06" activeTab="0"/>
  </bookViews>
  <sheets>
    <sheet name="inwestorski" sheetId="1" r:id="rId1"/>
  </sheets>
  <definedNames>
    <definedName name="Excel_BuiltIn_Print_Area_1_1">'inwestorski'!$A$2:$G$93</definedName>
    <definedName name="Excel_BuiltIn_Print_Titles_1">'inwestorski'!#REF!</definedName>
    <definedName name="_xlnm.Print_Area" localSheetId="0">'inwestorski'!$A$2:$G$99</definedName>
  </definedNames>
  <calcPr fullCalcOnLoad="1"/>
</workbook>
</file>

<file path=xl/sharedStrings.xml><?xml version="1.0" encoding="utf-8"?>
<sst xmlns="http://schemas.openxmlformats.org/spreadsheetml/2006/main" count="258" uniqueCount="164">
  <si>
    <t>Odbudowa mostu na rzece Czarna Struga w ciągu drogi powiatowej nr 3452F w km 1+070 (ul.Wodna) w Nowej Soli</t>
  </si>
  <si>
    <t>Wyszczególnienie</t>
  </si>
  <si>
    <t>Jednostka</t>
  </si>
  <si>
    <t>Cena</t>
  </si>
  <si>
    <t>Lp.</t>
  </si>
  <si>
    <t>Pozycja</t>
  </si>
  <si>
    <t>elementów</t>
  </si>
  <si>
    <t>jednostk.</t>
  </si>
  <si>
    <t>Wartość</t>
  </si>
  <si>
    <t>rozliczeniowych</t>
  </si>
  <si>
    <t>nazwa</t>
  </si>
  <si>
    <t>ilość</t>
  </si>
  <si>
    <t>[ zł ]</t>
  </si>
  <si>
    <t>[zł]</t>
  </si>
  <si>
    <t>1</t>
  </si>
  <si>
    <t>5</t>
  </si>
  <si>
    <t>6</t>
  </si>
  <si>
    <t>7</t>
  </si>
  <si>
    <t>ROBOTY MOSTOWE</t>
  </si>
  <si>
    <t>x</t>
  </si>
  <si>
    <t>M.11.00.00.</t>
  </si>
  <si>
    <t>FUNDAMENTOWANIE</t>
  </si>
  <si>
    <t>M.11.01.01.</t>
  </si>
  <si>
    <t>m3</t>
  </si>
  <si>
    <t>M.11.01.02.</t>
  </si>
  <si>
    <t>Zdjęcie warstwy humusu gr. 20 cm do wywiezienia na składowisko Wykonawcy</t>
  </si>
  <si>
    <t>M.11.01.04.</t>
  </si>
  <si>
    <t>Zasypanie wykopów z zagęszczeniem wskaźnik zagęszczenie 1,0 ziemia z dowozem z ukopu Wykonawcy</t>
  </si>
  <si>
    <t>M.11.01.07.</t>
  </si>
  <si>
    <t>Nasypy wraz z zagęszczeniem i formowanie stożków z ziemi z ukopu Wykonawcy - grunt przepuszczalny</t>
  </si>
  <si>
    <t>M.11.03.02.</t>
  </si>
  <si>
    <t>m2</t>
  </si>
  <si>
    <t>M.12.00.00.</t>
  </si>
  <si>
    <t>ZBROJENIE</t>
  </si>
  <si>
    <t>M.12.01.02.</t>
  </si>
  <si>
    <t xml:space="preserve">Zbrojenie betonu stalą klasy A-IIIN stal typu Bst 500S  </t>
  </si>
  <si>
    <t>- wykonanie oraz montaż zbrojenia przyczółków lewobrzeżnego</t>
  </si>
  <si>
    <t>kg</t>
  </si>
  <si>
    <t>- wykonanie oraz montaż zbrojenia przyczółków prawobrzeżnego</t>
  </si>
  <si>
    <t>- wykonanie oraz montaż zbrojenia płyty pomostowej</t>
  </si>
  <si>
    <t>- wykonanie oraz montaż zbrojenia kap chodnikowych</t>
  </si>
  <si>
    <t>M.13.00.00.</t>
  </si>
  <si>
    <t>BETON</t>
  </si>
  <si>
    <t>M.13.01.01.</t>
  </si>
  <si>
    <t>Podwaliny pod płyty przejściowe na warstwie chudego betonu</t>
  </si>
  <si>
    <t>M.13.01.03.</t>
  </si>
  <si>
    <t>M.13.01.04.</t>
  </si>
  <si>
    <t>M.13.01.05.</t>
  </si>
  <si>
    <t>Beton ustroju nośnego klasy B-30 grubości &lt; 60 cm</t>
  </si>
  <si>
    <t>Beton kap chodnikowych</t>
  </si>
  <si>
    <t>M.13.02.02.</t>
  </si>
  <si>
    <t>Beton klasy &lt; B-30 bez deskowania  - beton wyrównawczy B-15</t>
  </si>
  <si>
    <t xml:space="preserve">- beton wyrównawczy pod fundament przyczółka </t>
  </si>
  <si>
    <t xml:space="preserve">- beton wyrównawczy pod płyty przejściowe </t>
  </si>
  <si>
    <t>- beton wyrównawczy pod kapy</t>
  </si>
  <si>
    <t>M.13.03.02.</t>
  </si>
  <si>
    <r>
      <t xml:space="preserve">Montaż prefabrykatów żelbetonowych typu "Kujan" </t>
    </r>
    <r>
      <rPr>
        <sz val="10"/>
        <rFont val="Arial CE"/>
        <family val="2"/>
      </rPr>
      <t>dł. 15</t>
    </r>
    <r>
      <rPr>
        <sz val="10"/>
        <color indexed="13"/>
        <rFont val="Arial CE"/>
        <family val="2"/>
      </rPr>
      <t xml:space="preserve"> </t>
    </r>
    <r>
      <rPr>
        <sz val="10"/>
        <rFont val="Arial CE"/>
        <family val="2"/>
      </rPr>
      <t>m na klasę B</t>
    </r>
  </si>
  <si>
    <t>szt.</t>
  </si>
  <si>
    <t>M.13.03.03.</t>
  </si>
  <si>
    <t>Wykonanie i montaż płyt przejściowych l = 4,0 m;
Stal zbrojeniowa – 1838 kg, 
Beton B30 – 9,6 m3</t>
  </si>
  <si>
    <t>M.15.00.00.</t>
  </si>
  <si>
    <t>IZOLACJE</t>
  </si>
  <si>
    <t>M.15.01.03.</t>
  </si>
  <si>
    <t>M.15.02.01.</t>
  </si>
  <si>
    <t>M.15.06.01.</t>
  </si>
  <si>
    <t>M.16.00.00.</t>
  </si>
  <si>
    <t>ODWODNIENIE</t>
  </si>
  <si>
    <t>M.16.01.03.</t>
  </si>
  <si>
    <t>Montaż sączków odwodnienia izolacji wraz z ułożeniem drenów podłużnych i poprzecznych</t>
  </si>
  <si>
    <t>M.17.00.00.</t>
  </si>
  <si>
    <t>ŁOŻYSKA</t>
  </si>
  <si>
    <t>M.17.01.01.</t>
  </si>
  <si>
    <t>M.18.00.00.</t>
  </si>
  <si>
    <t>URZĄDZENIA DYLATACYJNE</t>
  </si>
  <si>
    <t>M.18.01.03.</t>
  </si>
  <si>
    <t>mb</t>
  </si>
  <si>
    <t>M.19.00.00.</t>
  </si>
  <si>
    <t>ELEMENTY ZABEZPIECZAJĄCE</t>
  </si>
  <si>
    <t>M.19.01.01</t>
  </si>
  <si>
    <t>M.19.01.01a</t>
  </si>
  <si>
    <t>M.19.01.02.</t>
  </si>
  <si>
    <t>Montaż barier ochronnych stalowych  o parametrach min. (H2; B; W5)
np.. KREMSBARRIER 1 RH2 K firmy voestalpine</t>
  </si>
  <si>
    <t>odcinki końcowe i początkowe barier stalowych proste i w łuku L= 4,0 m</t>
  </si>
  <si>
    <t>M.19.01.04a.</t>
  </si>
  <si>
    <t>Wykonanie i montaż balustrady stalowej wysokości 120 cm wg. KDM BAL1. wraz z zabezpieczeniem antykorozyjnym</t>
  </si>
  <si>
    <t>m</t>
  </si>
  <si>
    <t>M.20.00.00.</t>
  </si>
  <si>
    <t>INNE ROBOTY</t>
  </si>
  <si>
    <t>M.20.01.05.</t>
  </si>
  <si>
    <t xml:space="preserve">Umocnienia skarp humusowaniem z obsianiem trawą </t>
  </si>
  <si>
    <t>M.20.01.06.</t>
  </si>
  <si>
    <t>M.20.01.09.</t>
  </si>
  <si>
    <t>Ułożenie prefabrykowanych ścieków skarpowych wg KPED 01.11 i KPED 01.24. wraz z umocnieniem wylotu wg KPED 01.29.</t>
  </si>
  <si>
    <t>M.20.01.13.</t>
  </si>
  <si>
    <t>M.20.01.13a</t>
  </si>
  <si>
    <t>M.20.01.14.</t>
  </si>
  <si>
    <t>Nawierzchnia warstwa ścieralna SMA11 gr. 4,0 cm na moście</t>
  </si>
  <si>
    <t>Nawierzchnia warstwa ścieralna SMA11 gr. 4,0 cm na dojazdach</t>
  </si>
  <si>
    <t>M.20.01.14a.</t>
  </si>
  <si>
    <t>Nawierzchnia warstwa wiążąca z MA11 od gr. 4,5 cm do 6,0 cm na moście</t>
  </si>
  <si>
    <t>M.20.01.14b.</t>
  </si>
  <si>
    <t xml:space="preserve">Nawierzchnia warstwa wiążąca z AC16W gr. 6 cm na dojazdach </t>
  </si>
  <si>
    <t>M.20.01.14c.</t>
  </si>
  <si>
    <t>Wykonanie podbudowy zasadniczej z AC22P do gr. 8 cm na dojazdach</t>
  </si>
  <si>
    <t>M.20.01.15.</t>
  </si>
  <si>
    <t>Koryto wraz z profilowaniem i zagęszczaniem podłoża</t>
  </si>
  <si>
    <t>M.20.01.16.</t>
  </si>
  <si>
    <t>Wykonanie podbudowy pomocniczej z kruszywa łamanego 0/32 gr. 20cm na dojazdach</t>
  </si>
  <si>
    <t>M.20.01.16a.</t>
  </si>
  <si>
    <t>M.20.02.06.</t>
  </si>
  <si>
    <t>M.20.02.07.</t>
  </si>
  <si>
    <t>Roboty rozbiórkowe</t>
  </si>
  <si>
    <t>Usunięcie karczków w obrębie mostu</t>
  </si>
  <si>
    <t>M.20.02.08.</t>
  </si>
  <si>
    <t>M.20.02.14.</t>
  </si>
  <si>
    <t>Organizacja ruchu – opracowanie, zatwierdzenie, wprowadzenie  tymczasowej organizacji ruchu, utrzymanie oznakowania podczas robót i przywrócenie stałego oznakowania po zakończeniu robót</t>
  </si>
  <si>
    <t>rycz.</t>
  </si>
  <si>
    <t>M.20.02.15.</t>
  </si>
  <si>
    <t>Roboty pomiarowe i geodezyjne oraz montaż puntów wysokościowych</t>
  </si>
  <si>
    <t>M.20.03.01</t>
  </si>
  <si>
    <t>RAZEM  KOSZT  ROBÓT  MOSTOWYCH (netto):</t>
  </si>
  <si>
    <t>RAZEM  KOSZT  ROBÓT  MOSTOWYCH (brutto):</t>
  </si>
  <si>
    <t>Mechaniczne wykonanie wykopów w gruncie kat IV wraz z odwiezieniem urobku na składowisko Wykonawcy</t>
  </si>
  <si>
    <r>
      <t xml:space="preserve"> </t>
    </r>
    <r>
      <rPr>
        <sz val="10"/>
        <rFont val="Arial CE"/>
        <family val="2"/>
      </rPr>
      <t>- j.w. Lecz ręcznie</t>
    </r>
  </si>
  <si>
    <t>Wbicie ścianki szczelnej traconej wraz z wykonaniem rozporów, grodzice stalowe typu np. GU7-600 dł.6,0 m wraz z  wzajemnym połączeniem korpusu i grodzic (wbicie i docięcie grodzic) oraz zabezpieczenie antykorozyjne powierzchni stalowych</t>
  </si>
  <si>
    <t>Wykonanie umocnienia nasypu na dojeździe np.: za pomocą stalowej ścianki szczelnej traconej grodzice  typu np. GU7-600 dł.3,0 – 6,0 m oraz zabezpieczenie antykorozyjne powierzchni stalowych</t>
  </si>
  <si>
    <t>Beton fundamentów klasy B-30 w deskowaniu
33,5x0,8+0,05x12,84+33,7x0,8+0,05x12,93=55,1</t>
  </si>
  <si>
    <t>Beton podpór klasy B-30 w elementach o grubości &lt; 60 cm - skrzydła, ścianki żwirowej</t>
  </si>
  <si>
    <t xml:space="preserve">Beton podpór klasy B-30 w elementach o grubości &gt; 60 cm - korpusy przyczółków </t>
  </si>
  <si>
    <t>Wykonanie izolacji powierzchni odziemnych poprzez dwukrotne posmarowanie materiałem bitumicznym</t>
  </si>
  <si>
    <t>Wykonanie izolacji poziomej o gr 0,5 cm z materiałów hydroizolacyjnych - termozgrzewalnych wraz z zagruntowaniem podłoża - ustrój nośny, płyty przejściowe</t>
  </si>
  <si>
    <t xml:space="preserve">Powierzchniowe zabezpieczenie betonu po oczyszczeniu powierzchni metodą strumieniowo ścierną - spód belek,odsłonięte części podpór (skrzydła, korpusy) </t>
  </si>
  <si>
    <t>Łożysko elastomerowe wielokierunkowo przesuwne, niekotwione, o wymiarach 150x200x28mm i nośności 300kN</t>
  </si>
  <si>
    <t>Szew bitumiczny</t>
  </si>
  <si>
    <t xml:space="preserve">Uszczelnienie styków gzymsów płyty pomostowej i gzymsów skrzydełek kitem trwale plastycznym np. SikaFlex </t>
  </si>
  <si>
    <t>Ułożenie krawężnika kamiennego 18x20 cm na moście na podlewce z polibetonu wraz z uszczelnieniem styku z płytą</t>
  </si>
  <si>
    <t>Ułożenie krawężnika betonowego 15x30 cm "stojące" na podsypce cementowo-piaskowej 1:4 i ławie betonowej z oporem, obniżenie krawężnika do 0 na 6 m długości</t>
  </si>
  <si>
    <t>Ułożenie krawężnika betonowego na podsypce cementowo-piaskowej 1:4 i ławie betonowej z oporem na dojazdach,</t>
  </si>
  <si>
    <t>Ułożenie krawężnika kamiennego na podsypce cementowo-piaskowej 1:4 i ławie betonowej z oporem na dojazdach,</t>
  </si>
  <si>
    <t>Montaż barier ochronnych stalowych  o parametrach min. (H2; B; W3)
np.. KREMSBARRIER 1 RH2 firmy voestalpine</t>
  </si>
  <si>
    <t>Umocnienia skarp i stożków przyczółków betonowymi płytami ażurowymi</t>
  </si>
  <si>
    <t>Nawierzchnie z żywic epoksydowo-poliuretanowych  gr 5 mm w obrębie chodnika na płycie pomostowej, kapach i skrzydłach</t>
  </si>
  <si>
    <t>Ułożenie nawierzchni z szarej kostki betonowej gr. 6 cm na podsypce cementowo-piaskowej 1:4 gr. 3 cm oraz na gruncie stabilizowanym cementem grubości 10 cm</t>
  </si>
  <si>
    <t>Obrzeża betonowe 6x30 wg. KPED 03.14</t>
  </si>
  <si>
    <t>Nawierzchnia warstwa ścieralna SMA11 gr. 4,0 cm na zjazdach</t>
  </si>
  <si>
    <t xml:space="preserve">Nawierzchnia warstwa wiążąca z AC16W gr. 6 cm na zjazdach </t>
  </si>
  <si>
    <t>Wykonanie podbudowy pomocniczej z kruszywa łamanego 0/32 gr. 15cm na zjazdach</t>
  </si>
  <si>
    <t>Umocnienie poboczy kruszywem łamanym stabilizowanym mechanicznie grubości 15 cm, szerokości 1,0 m wraz z zamuleniem, zagęszczeniem i profilowaniem</t>
  </si>
  <si>
    <t>Umocnienie poboczy na zjeździe kruszywem łamanym stabilizowanym mechanicznie grubości 15 cm, szerokości 0,75 m wraz z zamuleniem, zagęszczeniem i profilowaniem</t>
  </si>
  <si>
    <t>Umocnienie brzegów i dna cieku narzutem kamiennym na geowłókninie gr. 30 cm</t>
  </si>
  <si>
    <t xml:space="preserve">Rozebranie balustrady stalowej na moście </t>
  </si>
  <si>
    <t>Rozebranie nawierzchni kamiennej na moście wraz z wybraniem zasypki</t>
  </si>
  <si>
    <t>Rozebranie konstrukcji betonowej i żelbetowej – belka podporęczowa, beton ochronny dźwigarów, płyta pomostowa</t>
  </si>
  <si>
    <t>Rozebranie nawierzchni drewnianej  chodnika</t>
  </si>
  <si>
    <t>Rozebranie stalowej konstrukcji wsporczej chodnika dla pieszych o szerokości 0,8 m</t>
  </si>
  <si>
    <t>Rozebranie dwuteowników obetonowanych prawdopodobnie IPE240</t>
  </si>
  <si>
    <t>Rozebranie ceglano-kamiennej konstrukcji – filary, przyczółki, skrzydła</t>
  </si>
  <si>
    <t>Rozebranie nawierzchni kamiennej na dojazdach w obrębie mostu wraz z wybraniem zasypki</t>
  </si>
  <si>
    <t>Rozebranie podbudowy zasadniczej o grubości do 18 cm  w obrębie mostu</t>
  </si>
  <si>
    <t>Frezowanie warstwy ścieralnej  na dojazdach o grubości do 5 cm (nawierzchnia ułożona na kamiennej kostce brukowej)</t>
  </si>
  <si>
    <t>Wykonanie umocnienia nasypu na dojazdach (średnia wysokość 3,5m) np.. elementy prefabrykowane typu WiaWall wraz z wykonaniem fundamentu oraz montażem stalowych siatek kotwiących i geowłókniny wg zaleceń producenta</t>
  </si>
  <si>
    <t>PODATEK VAT 23 %:</t>
  </si>
  <si>
    <t>FORMULARZ KOSZTORYSU OFERTOWEGO</t>
  </si>
  <si>
    <t>PN 09/2011/PZD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</si>
</sst>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.00"/>
  </numFmts>
  <fonts count="27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2"/>
    </font>
    <font>
      <b/>
      <sz val="16"/>
      <color indexed="8"/>
      <name val="Arial CE"/>
      <family val="2"/>
    </font>
    <font>
      <b/>
      <sz val="14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Lucida Sans Unicode"/>
      <family val="2"/>
    </font>
    <font>
      <sz val="10"/>
      <color indexed="13"/>
      <name val="Arial CE"/>
      <family val="2"/>
    </font>
    <font>
      <sz val="14"/>
      <color indexed="8"/>
      <name val="Arial CE"/>
      <family val="2"/>
    </font>
    <font>
      <b/>
      <sz val="12"/>
      <color indexed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0" fillId="0" borderId="0" applyNumberFormat="0" applyFill="0" applyBorder="0" applyProtection="0">
      <alignment vertical="top" wrapText="1"/>
    </xf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4" fontId="19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1" xfId="0" applyFont="1" applyFill="1" applyBorder="1" applyAlignment="1">
      <alignment horizontal="center" wrapText="1"/>
    </xf>
    <xf numFmtId="4" fontId="19" fillId="0" borderId="11" xfId="0" applyNumberFormat="1" applyFont="1" applyFill="1" applyBorder="1" applyAlignment="1">
      <alignment horizontal="center"/>
    </xf>
    <xf numFmtId="4" fontId="19" fillId="0" borderId="12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/>
    </xf>
    <xf numFmtId="4" fontId="19" fillId="0" borderId="16" xfId="0" applyNumberFormat="1" applyFont="1" applyFill="1" applyBorder="1" applyAlignment="1">
      <alignment/>
    </xf>
    <xf numFmtId="4" fontId="19" fillId="0" borderId="14" xfId="0" applyNumberFormat="1" applyFont="1" applyFill="1" applyBorder="1" applyAlignment="1">
      <alignment horizontal="center"/>
    </xf>
    <xf numFmtId="4" fontId="19" fillId="0" borderId="17" xfId="0" applyNumberFormat="1" applyFont="1" applyFill="1" applyBorder="1" applyAlignment="1">
      <alignment horizontal="center"/>
    </xf>
    <xf numFmtId="0" fontId="19" fillId="0" borderId="18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19" xfId="0" applyFont="1" applyFill="1" applyBorder="1" applyAlignment="1">
      <alignment horizontal="center" wrapText="1"/>
    </xf>
    <xf numFmtId="0" fontId="19" fillId="0" borderId="19" xfId="0" applyFont="1" applyFill="1" applyBorder="1" applyAlignment="1">
      <alignment horizontal="center"/>
    </xf>
    <xf numFmtId="4" fontId="19" fillId="0" borderId="19" xfId="0" applyNumberFormat="1" applyFont="1" applyFill="1" applyBorder="1" applyAlignment="1">
      <alignment horizontal="center"/>
    </xf>
    <xf numFmtId="4" fontId="19" fillId="0" borderId="20" xfId="0" applyNumberFormat="1" applyFont="1" applyFill="1" applyBorder="1" applyAlignment="1">
      <alignment horizontal="center"/>
    </xf>
    <xf numFmtId="49" fontId="19" fillId="0" borderId="21" xfId="0" applyNumberFormat="1" applyFont="1" applyFill="1" applyBorder="1" applyAlignment="1">
      <alignment horizontal="center"/>
    </xf>
    <xf numFmtId="49" fontId="19" fillId="0" borderId="22" xfId="0" applyNumberFormat="1" applyFont="1" applyFill="1" applyBorder="1" applyAlignment="1">
      <alignment horizontal="center"/>
    </xf>
    <xf numFmtId="49" fontId="19" fillId="0" borderId="22" xfId="0" applyNumberFormat="1" applyFont="1" applyFill="1" applyBorder="1" applyAlignment="1">
      <alignment horizontal="center" wrapText="1"/>
    </xf>
    <xf numFmtId="4" fontId="19" fillId="0" borderId="22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 horizontal="center"/>
    </xf>
    <xf numFmtId="0" fontId="19" fillId="0" borderId="24" xfId="0" applyFont="1" applyBorder="1" applyAlignment="1">
      <alignment horizontal="center" vertical="top"/>
    </xf>
    <xf numFmtId="0" fontId="19" fillId="0" borderId="25" xfId="0" applyFont="1" applyBorder="1" applyAlignment="1">
      <alignment vertical="top"/>
    </xf>
    <xf numFmtId="0" fontId="21" fillId="0" borderId="25" xfId="0" applyFont="1" applyBorder="1" applyAlignment="1">
      <alignment horizontal="center" vertical="top" wrapText="1"/>
    </xf>
    <xf numFmtId="0" fontId="19" fillId="0" borderId="25" xfId="0" applyFont="1" applyBorder="1" applyAlignment="1">
      <alignment horizontal="center"/>
    </xf>
    <xf numFmtId="4" fontId="19" fillId="0" borderId="25" xfId="0" applyNumberFormat="1" applyFont="1" applyBorder="1" applyAlignment="1">
      <alignment/>
    </xf>
    <xf numFmtId="4" fontId="19" fillId="0" borderId="26" xfId="0" applyNumberFormat="1" applyFont="1" applyBorder="1" applyAlignment="1">
      <alignment/>
    </xf>
    <xf numFmtId="0" fontId="22" fillId="0" borderId="24" xfId="0" applyFont="1" applyFill="1" applyBorder="1" applyAlignment="1">
      <alignment horizontal="center" vertical="top"/>
    </xf>
    <xf numFmtId="0" fontId="22" fillId="0" borderId="25" xfId="0" applyFont="1" applyFill="1" applyBorder="1" applyAlignment="1">
      <alignment vertical="top"/>
    </xf>
    <xf numFmtId="0" fontId="22" fillId="0" borderId="25" xfId="52" applyNumberFormat="1" applyFont="1" applyFill="1" applyBorder="1" applyAlignment="1" applyProtection="1">
      <alignment horizontal="center" vertical="top" wrapText="1"/>
      <protection/>
    </xf>
    <xf numFmtId="0" fontId="22" fillId="0" borderId="25" xfId="0" applyFont="1" applyFill="1" applyBorder="1" applyAlignment="1">
      <alignment horizontal="center"/>
    </xf>
    <xf numFmtId="4" fontId="22" fillId="0" borderId="25" xfId="0" applyNumberFormat="1" applyFont="1" applyFill="1" applyBorder="1" applyAlignment="1">
      <alignment horizontal="center"/>
    </xf>
    <xf numFmtId="4" fontId="22" fillId="0" borderId="26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19" fillId="0" borderId="25" xfId="0" applyFont="1" applyFill="1" applyBorder="1" applyAlignment="1">
      <alignment vertical="top"/>
    </xf>
    <xf numFmtId="0" fontId="19" fillId="0" borderId="25" xfId="52" applyNumberFormat="1" applyFont="1" applyFill="1" applyBorder="1" applyAlignment="1" applyProtection="1">
      <alignment horizontal="left" vertical="top" wrapText="1"/>
      <protection/>
    </xf>
    <xf numFmtId="0" fontId="19" fillId="0" borderId="25" xfId="0" applyFont="1" applyFill="1" applyBorder="1" applyAlignment="1">
      <alignment horizontal="center"/>
    </xf>
    <xf numFmtId="4" fontId="19" fillId="0" borderId="25" xfId="0" applyNumberFormat="1" applyFont="1" applyFill="1" applyBorder="1" applyAlignment="1">
      <alignment/>
    </xf>
    <xf numFmtId="0" fontId="23" fillId="0" borderId="25" xfId="52" applyNumberFormat="1" applyFont="1" applyFill="1" applyBorder="1" applyAlignment="1" applyProtection="1">
      <alignment horizontal="left" vertical="top" wrapText="1"/>
      <protection/>
    </xf>
    <xf numFmtId="0" fontId="19" fillId="0" borderId="27" xfId="0" applyFont="1" applyFill="1" applyBorder="1" applyAlignment="1">
      <alignment vertical="top"/>
    </xf>
    <xf numFmtId="0" fontId="19" fillId="0" borderId="25" xfId="52" applyNumberFormat="1" applyFont="1" applyFill="1" applyBorder="1" applyAlignment="1" applyProtection="1">
      <alignment vertical="top" wrapText="1"/>
      <protection/>
    </xf>
    <xf numFmtId="0" fontId="22" fillId="0" borderId="24" xfId="0" applyFont="1" applyBorder="1" applyAlignment="1">
      <alignment horizontal="center" vertical="top"/>
    </xf>
    <xf numFmtId="4" fontId="19" fillId="0" borderId="0" xfId="0" applyNumberFormat="1" applyFont="1" applyAlignment="1">
      <alignment/>
    </xf>
    <xf numFmtId="2" fontId="19" fillId="0" borderId="25" xfId="0" applyNumberFormat="1" applyFont="1" applyFill="1" applyBorder="1" applyAlignment="1">
      <alignment/>
    </xf>
    <xf numFmtId="0" fontId="19" fillId="24" borderId="25" xfId="0" applyFont="1" applyFill="1" applyBorder="1" applyAlignment="1">
      <alignment vertical="top"/>
    </xf>
    <xf numFmtId="4" fontId="22" fillId="0" borderId="0" xfId="0" applyNumberFormat="1" applyFont="1" applyFill="1" applyAlignment="1">
      <alignment/>
    </xf>
    <xf numFmtId="164" fontId="22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2" fontId="19" fillId="0" borderId="25" xfId="0" applyNumberFormat="1" applyFont="1" applyBorder="1" applyAlignment="1">
      <alignment/>
    </xf>
    <xf numFmtId="4" fontId="19" fillId="0" borderId="25" xfId="0" applyNumberFormat="1" applyFont="1" applyFill="1" applyBorder="1" applyAlignment="1">
      <alignment horizontal="right"/>
    </xf>
    <xf numFmtId="4" fontId="19" fillId="0" borderId="25" xfId="0" applyNumberFormat="1" applyFont="1" applyFill="1" applyBorder="1" applyAlignment="1">
      <alignment/>
    </xf>
    <xf numFmtId="4" fontId="19" fillId="0" borderId="26" xfId="0" applyNumberFormat="1" applyFont="1" applyFill="1" applyBorder="1" applyAlignment="1">
      <alignment/>
    </xf>
    <xf numFmtId="0" fontId="19" fillId="0" borderId="25" xfId="0" applyFont="1" applyBorder="1" applyAlignment="1">
      <alignment vertical="top" wrapText="1"/>
    </xf>
    <xf numFmtId="0" fontId="19" fillId="0" borderId="0" xfId="0" applyFont="1" applyBorder="1" applyAlignment="1">
      <alignment/>
    </xf>
    <xf numFmtId="0" fontId="19" fillId="0" borderId="28" xfId="0" applyNumberFormat="1" applyFont="1" applyFill="1" applyBorder="1" applyAlignment="1">
      <alignment/>
    </xf>
    <xf numFmtId="0" fontId="21" fillId="0" borderId="29" xfId="0" applyFont="1" applyFill="1" applyBorder="1" applyAlignment="1">
      <alignment/>
    </xf>
    <xf numFmtId="0" fontId="25" fillId="0" borderId="29" xfId="0" applyFont="1" applyFill="1" applyBorder="1" applyAlignment="1">
      <alignment wrapText="1"/>
    </xf>
    <xf numFmtId="0" fontId="25" fillId="0" borderId="29" xfId="0" applyFont="1" applyFill="1" applyBorder="1" applyAlignment="1">
      <alignment/>
    </xf>
    <xf numFmtId="4" fontId="25" fillId="0" borderId="29" xfId="0" applyNumberFormat="1" applyFont="1" applyFill="1" applyBorder="1" applyAlignment="1">
      <alignment/>
    </xf>
    <xf numFmtId="4" fontId="25" fillId="0" borderId="30" xfId="0" applyNumberFormat="1" applyFont="1" applyFill="1" applyBorder="1" applyAlignment="1">
      <alignment/>
    </xf>
    <xf numFmtId="4" fontId="21" fillId="0" borderId="31" xfId="0" applyNumberFormat="1" applyFont="1" applyFill="1" applyBorder="1" applyAlignment="1">
      <alignment/>
    </xf>
    <xf numFmtId="0" fontId="19" fillId="0" borderId="32" xfId="0" applyNumberFormat="1" applyFont="1" applyFill="1" applyBorder="1" applyAlignment="1">
      <alignment/>
    </xf>
    <xf numFmtId="0" fontId="25" fillId="0" borderId="33" xfId="0" applyFont="1" applyFill="1" applyBorder="1" applyAlignment="1">
      <alignment/>
    </xf>
    <xf numFmtId="4" fontId="25" fillId="0" borderId="33" xfId="0" applyNumberFormat="1" applyFont="1" applyFill="1" applyBorder="1" applyAlignment="1">
      <alignment/>
    </xf>
    <xf numFmtId="4" fontId="25" fillId="0" borderId="34" xfId="0" applyNumberFormat="1" applyFont="1" applyFill="1" applyBorder="1" applyAlignment="1">
      <alignment/>
    </xf>
    <xf numFmtId="4" fontId="21" fillId="0" borderId="35" xfId="0" applyNumberFormat="1" applyFont="1" applyFill="1" applyBorder="1" applyAlignment="1">
      <alignment/>
    </xf>
    <xf numFmtId="0" fontId="19" fillId="0" borderId="36" xfId="0" applyNumberFormat="1" applyFont="1" applyFill="1" applyBorder="1" applyAlignment="1">
      <alignment/>
    </xf>
    <xf numFmtId="0" fontId="21" fillId="0" borderId="37" xfId="0" applyFont="1" applyFill="1" applyBorder="1" applyAlignment="1">
      <alignment/>
    </xf>
    <xf numFmtId="0" fontId="25" fillId="0" borderId="37" xfId="0" applyFont="1" applyFill="1" applyBorder="1" applyAlignment="1">
      <alignment wrapText="1"/>
    </xf>
    <xf numFmtId="0" fontId="25" fillId="0" borderId="37" xfId="0" applyFont="1" applyFill="1" applyBorder="1" applyAlignment="1">
      <alignment/>
    </xf>
    <xf numFmtId="4" fontId="25" fillId="0" borderId="37" xfId="0" applyNumberFormat="1" applyFont="1" applyFill="1" applyBorder="1" applyAlignment="1">
      <alignment/>
    </xf>
    <xf numFmtId="4" fontId="25" fillId="0" borderId="38" xfId="0" applyNumberFormat="1" applyFont="1" applyFill="1" applyBorder="1" applyAlignment="1">
      <alignment/>
    </xf>
    <xf numFmtId="4" fontId="21" fillId="0" borderId="39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4" fontId="19" fillId="0" borderId="0" xfId="0" applyNumberFormat="1" applyFont="1" applyFill="1" applyBorder="1" applyAlignment="1">
      <alignment/>
    </xf>
    <xf numFmtId="1" fontId="26" fillId="0" borderId="0" xfId="0" applyNumberFormat="1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left" wrapText="1"/>
    </xf>
    <xf numFmtId="0" fontId="19" fillId="0" borderId="25" xfId="0" applyFont="1" applyBorder="1" applyAlignment="1">
      <alignment/>
    </xf>
    <xf numFmtId="0" fontId="19" fillId="0" borderId="25" xfId="0" applyFont="1" applyFill="1" applyBorder="1" applyAlignment="1">
      <alignment/>
    </xf>
    <xf numFmtId="0" fontId="19" fillId="0" borderId="40" xfId="0" applyFont="1" applyFill="1" applyBorder="1" applyAlignment="1">
      <alignment vertical="top" wrapText="1"/>
    </xf>
    <xf numFmtId="4" fontId="20" fillId="0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/>
    </xf>
    <xf numFmtId="4" fontId="22" fillId="0" borderId="0" xfId="0" applyNumberFormat="1" applyFont="1" applyFill="1" applyAlignment="1">
      <alignment horizontal="righ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Opis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1"/>
  <sheetViews>
    <sheetView showGridLines="0" showZeros="0" tabSelected="1" workbookViewId="0" topLeftCell="A85">
      <selection activeCell="I13" sqref="I13"/>
    </sheetView>
  </sheetViews>
  <sheetFormatPr defaultColWidth="9.00390625" defaultRowHeight="12.75"/>
  <cols>
    <col min="1" max="1" width="5.125" style="1" customWidth="1"/>
    <col min="2" max="2" width="11.25390625" style="1" customWidth="1"/>
    <col min="3" max="3" width="31.875" style="2" customWidth="1"/>
    <col min="4" max="4" width="6.25390625" style="1" customWidth="1"/>
    <col min="5" max="5" width="10.00390625" style="3" customWidth="1"/>
    <col min="6" max="6" width="11.125" style="3" customWidth="1"/>
    <col min="7" max="7" width="17.375" style="3" customWidth="1"/>
    <col min="8" max="8" width="7.875" style="4" customWidth="1"/>
    <col min="9" max="9" width="11.75390625" style="4" customWidth="1"/>
    <col min="10" max="16384" width="7.875" style="4" customWidth="1"/>
  </cols>
  <sheetData>
    <row r="1" spans="6:7" ht="12.75">
      <c r="F1" s="94" t="s">
        <v>163</v>
      </c>
      <c r="G1" s="94"/>
    </row>
    <row r="2" spans="1:7" ht="20.25">
      <c r="A2" s="89" t="s">
        <v>162</v>
      </c>
      <c r="B2" s="89"/>
      <c r="C2" s="89"/>
      <c r="D2" s="89"/>
      <c r="E2" s="89"/>
      <c r="F2" s="89"/>
      <c r="G2" s="89"/>
    </row>
    <row r="3" spans="1:7" ht="60.75" customHeight="1">
      <c r="A3" s="90" t="s">
        <v>0</v>
      </c>
      <c r="B3" s="90"/>
      <c r="C3" s="90"/>
      <c r="D3" s="90"/>
      <c r="E3" s="90"/>
      <c r="F3" s="90"/>
      <c r="G3" s="90"/>
    </row>
    <row r="4" spans="1:7" ht="12.75">
      <c r="A4" s="5"/>
      <c r="B4" s="6"/>
      <c r="C4" s="7" t="s">
        <v>1</v>
      </c>
      <c r="D4" s="91" t="s">
        <v>2</v>
      </c>
      <c r="E4" s="91"/>
      <c r="F4" s="8" t="s">
        <v>3</v>
      </c>
      <c r="G4" s="9"/>
    </row>
    <row r="5" spans="1:7" ht="12.75">
      <c r="A5" s="10" t="s">
        <v>4</v>
      </c>
      <c r="B5" s="11" t="s">
        <v>5</v>
      </c>
      <c r="C5" s="12" t="s">
        <v>6</v>
      </c>
      <c r="D5" s="13"/>
      <c r="E5" s="14"/>
      <c r="F5" s="15" t="s">
        <v>7</v>
      </c>
      <c r="G5" s="16" t="s">
        <v>8</v>
      </c>
    </row>
    <row r="6" spans="1:7" ht="12.75">
      <c r="A6" s="17"/>
      <c r="B6" s="18"/>
      <c r="C6" s="19" t="s">
        <v>9</v>
      </c>
      <c r="D6" s="20" t="s">
        <v>10</v>
      </c>
      <c r="E6" s="21" t="s">
        <v>11</v>
      </c>
      <c r="F6" s="21" t="s">
        <v>12</v>
      </c>
      <c r="G6" s="22" t="s">
        <v>13</v>
      </c>
    </row>
    <row r="7" spans="1:7" ht="12.75">
      <c r="A7" s="23" t="s">
        <v>14</v>
      </c>
      <c r="B7" s="24">
        <v>2</v>
      </c>
      <c r="C7" s="25">
        <v>3</v>
      </c>
      <c r="D7" s="24">
        <v>4</v>
      </c>
      <c r="E7" s="26" t="s">
        <v>15</v>
      </c>
      <c r="F7" s="26" t="s">
        <v>16</v>
      </c>
      <c r="G7" s="27" t="s">
        <v>17</v>
      </c>
    </row>
    <row r="8" spans="1:7" ht="18">
      <c r="A8" s="28"/>
      <c r="B8" s="29"/>
      <c r="C8" s="30" t="s">
        <v>18</v>
      </c>
      <c r="D8" s="31"/>
      <c r="E8" s="32"/>
      <c r="F8" s="32"/>
      <c r="G8" s="33"/>
    </row>
    <row r="9" spans="1:7" s="40" customFormat="1" ht="12.75">
      <c r="A9" s="34" t="s">
        <v>19</v>
      </c>
      <c r="B9" s="35" t="s">
        <v>20</v>
      </c>
      <c r="C9" s="36" t="s">
        <v>21</v>
      </c>
      <c r="D9" s="37" t="s">
        <v>19</v>
      </c>
      <c r="E9" s="38" t="s">
        <v>19</v>
      </c>
      <c r="F9" s="38" t="s">
        <v>19</v>
      </c>
      <c r="G9" s="39" t="s">
        <v>19</v>
      </c>
    </row>
    <row r="10" spans="1:7" ht="51">
      <c r="A10" s="28">
        <v>1</v>
      </c>
      <c r="B10" s="41" t="s">
        <v>22</v>
      </c>
      <c r="C10" s="42" t="s">
        <v>122</v>
      </c>
      <c r="D10" s="43" t="s">
        <v>23</v>
      </c>
      <c r="E10" s="44">
        <v>415</v>
      </c>
      <c r="F10" s="44"/>
      <c r="G10" s="33"/>
    </row>
    <row r="11" spans="1:7" s="40" customFormat="1" ht="12.75">
      <c r="A11" s="28">
        <f>MAX($A$9:A10)+1</f>
        <v>2</v>
      </c>
      <c r="B11" s="41"/>
      <c r="C11" s="45" t="s">
        <v>123</v>
      </c>
      <c r="D11" s="43" t="s">
        <v>23</v>
      </c>
      <c r="E11" s="44">
        <v>34</v>
      </c>
      <c r="F11" s="44"/>
      <c r="G11" s="33"/>
    </row>
    <row r="12" spans="1:7" ht="38.25">
      <c r="A12" s="28">
        <f>MAX($A$9:A11)+1</f>
        <v>3</v>
      </c>
      <c r="B12" s="46" t="s">
        <v>24</v>
      </c>
      <c r="C12" s="85" t="s">
        <v>25</v>
      </c>
      <c r="D12" s="43" t="s">
        <v>23</v>
      </c>
      <c r="E12" s="44">
        <v>455</v>
      </c>
      <c r="F12" s="44"/>
      <c r="G12" s="33"/>
    </row>
    <row r="13" spans="1:7" ht="51">
      <c r="A13" s="28">
        <f>MAX($A$9:A12)+1</f>
        <v>4</v>
      </c>
      <c r="B13" s="41" t="s">
        <v>26</v>
      </c>
      <c r="C13" s="47" t="s">
        <v>27</v>
      </c>
      <c r="D13" s="43" t="s">
        <v>23</v>
      </c>
      <c r="E13" s="44">
        <v>287</v>
      </c>
      <c r="F13" s="44"/>
      <c r="G13" s="33"/>
    </row>
    <row r="14" spans="1:7" ht="51">
      <c r="A14" s="28">
        <f>MAX($A$9:A13)+1</f>
        <v>5</v>
      </c>
      <c r="B14" s="29" t="s">
        <v>28</v>
      </c>
      <c r="C14" s="47" t="s">
        <v>29</v>
      </c>
      <c r="D14" s="43" t="s">
        <v>23</v>
      </c>
      <c r="E14" s="44">
        <v>3623</v>
      </c>
      <c r="F14" s="44"/>
      <c r="G14" s="33"/>
    </row>
    <row r="15" spans="1:7" s="40" customFormat="1" ht="102">
      <c r="A15" s="28">
        <f>MAX($A$9:A14)+1</f>
        <v>6</v>
      </c>
      <c r="B15" s="41" t="s">
        <v>30</v>
      </c>
      <c r="C15" s="47" t="s">
        <v>124</v>
      </c>
      <c r="D15" s="31" t="s">
        <v>31</v>
      </c>
      <c r="E15" s="32">
        <v>373</v>
      </c>
      <c r="F15" s="32"/>
      <c r="G15" s="33"/>
    </row>
    <row r="16" spans="1:7" s="40" customFormat="1" ht="76.5">
      <c r="A16" s="28">
        <f>MAX($A$9:A15)+1</f>
        <v>7</v>
      </c>
      <c r="B16" s="41"/>
      <c r="C16" s="47" t="s">
        <v>125</v>
      </c>
      <c r="D16" s="31" t="s">
        <v>31</v>
      </c>
      <c r="E16" s="32">
        <v>60</v>
      </c>
      <c r="F16" s="32"/>
      <c r="G16" s="33"/>
    </row>
    <row r="17" spans="1:7" ht="12.75">
      <c r="A17" s="48" t="s">
        <v>19</v>
      </c>
      <c r="B17" s="35" t="s">
        <v>32</v>
      </c>
      <c r="C17" s="36" t="s">
        <v>33</v>
      </c>
      <c r="D17" s="37" t="s">
        <v>19</v>
      </c>
      <c r="E17" s="38" t="s">
        <v>19</v>
      </c>
      <c r="F17" s="38"/>
      <c r="G17" s="39"/>
    </row>
    <row r="18" spans="1:7" ht="25.5">
      <c r="A18" s="28"/>
      <c r="B18" s="41" t="s">
        <v>34</v>
      </c>
      <c r="C18" s="47" t="s">
        <v>35</v>
      </c>
      <c r="D18" s="43"/>
      <c r="E18" s="44"/>
      <c r="F18" s="44"/>
      <c r="G18" s="33"/>
    </row>
    <row r="19" spans="1:7" ht="25.5">
      <c r="A19" s="28">
        <f>MAX($A$9:A18)+1</f>
        <v>8</v>
      </c>
      <c r="B19" s="41"/>
      <c r="C19" s="47" t="s">
        <v>36</v>
      </c>
      <c r="D19" s="43" t="s">
        <v>37</v>
      </c>
      <c r="E19" s="44">
        <v>4510</v>
      </c>
      <c r="F19" s="44"/>
      <c r="G19" s="33"/>
    </row>
    <row r="20" spans="1:7" ht="25.5">
      <c r="A20" s="28">
        <f>MAX($A$9:A19)+1</f>
        <v>9</v>
      </c>
      <c r="B20" s="41"/>
      <c r="C20" s="47" t="s">
        <v>38</v>
      </c>
      <c r="D20" s="43" t="s">
        <v>37</v>
      </c>
      <c r="E20" s="44">
        <v>5106</v>
      </c>
      <c r="F20" s="44"/>
      <c r="G20" s="33"/>
    </row>
    <row r="21" spans="1:7" ht="25.5">
      <c r="A21" s="28">
        <f>MAX($A$9:A20)+1</f>
        <v>10</v>
      </c>
      <c r="B21" s="41"/>
      <c r="C21" s="47" t="s">
        <v>39</v>
      </c>
      <c r="D21" s="43" t="s">
        <v>37</v>
      </c>
      <c r="E21" s="44">
        <v>8720.6</v>
      </c>
      <c r="F21" s="44"/>
      <c r="G21" s="33"/>
    </row>
    <row r="22" spans="1:7" ht="25.5">
      <c r="A22" s="28">
        <f>MAX($A$9:A21)+1</f>
        <v>11</v>
      </c>
      <c r="B22" s="41"/>
      <c r="C22" s="47" t="s">
        <v>40</v>
      </c>
      <c r="D22" s="43" t="s">
        <v>37</v>
      </c>
      <c r="E22" s="44">
        <v>1777</v>
      </c>
      <c r="F22" s="44"/>
      <c r="G22" s="33"/>
    </row>
    <row r="23" spans="1:7" s="40" customFormat="1" ht="12.75">
      <c r="A23" s="48" t="s">
        <v>19</v>
      </c>
      <c r="B23" s="35" t="s">
        <v>41</v>
      </c>
      <c r="C23" s="36" t="s">
        <v>42</v>
      </c>
      <c r="D23" s="37" t="s">
        <v>19</v>
      </c>
      <c r="E23" s="38" t="s">
        <v>19</v>
      </c>
      <c r="F23" s="38"/>
      <c r="G23" s="39"/>
    </row>
    <row r="24" spans="1:10" ht="51">
      <c r="A24" s="28">
        <f>MAX($A$9:A23)+1</f>
        <v>12</v>
      </c>
      <c r="B24" s="29" t="s">
        <v>43</v>
      </c>
      <c r="C24" s="47" t="s">
        <v>126</v>
      </c>
      <c r="D24" s="31" t="s">
        <v>23</v>
      </c>
      <c r="E24" s="32">
        <v>55.1</v>
      </c>
      <c r="F24" s="44"/>
      <c r="G24" s="33"/>
      <c r="I24" s="49"/>
      <c r="J24" s="4">
        <f>I24/2</f>
        <v>0</v>
      </c>
    </row>
    <row r="25" spans="1:7" ht="25.5">
      <c r="A25" s="28">
        <f>MAX($A$9:A24)+1</f>
        <v>13</v>
      </c>
      <c r="B25" s="41"/>
      <c r="C25" s="42" t="s">
        <v>44</v>
      </c>
      <c r="D25" s="43" t="s">
        <v>23</v>
      </c>
      <c r="E25" s="50">
        <v>2</v>
      </c>
      <c r="F25" s="44"/>
      <c r="G25" s="33"/>
    </row>
    <row r="26" spans="1:7" ht="38.25">
      <c r="A26" s="28">
        <f>MAX($A$9:A25)+1</f>
        <v>14</v>
      </c>
      <c r="B26" s="51" t="s">
        <v>45</v>
      </c>
      <c r="C26" s="47" t="s">
        <v>127</v>
      </c>
      <c r="D26" s="43" t="s">
        <v>23</v>
      </c>
      <c r="E26" s="44">
        <v>15.6</v>
      </c>
      <c r="F26" s="44"/>
      <c r="G26" s="33"/>
    </row>
    <row r="27" spans="1:11" s="40" customFormat="1" ht="38.25">
      <c r="A27" s="28">
        <f>MAX($A$9:A26)+1</f>
        <v>15</v>
      </c>
      <c r="B27" s="29" t="s">
        <v>46</v>
      </c>
      <c r="C27" s="47" t="s">
        <v>128</v>
      </c>
      <c r="D27" s="31" t="s">
        <v>23</v>
      </c>
      <c r="E27" s="32">
        <v>90.3</v>
      </c>
      <c r="F27" s="44"/>
      <c r="G27" s="33"/>
      <c r="J27" s="52"/>
      <c r="K27" s="53"/>
    </row>
    <row r="28" spans="1:7" s="40" customFormat="1" ht="25.5">
      <c r="A28" s="28">
        <f>MAX($A$9:A27)+1</f>
        <v>16</v>
      </c>
      <c r="B28" s="41" t="s">
        <v>47</v>
      </c>
      <c r="C28" s="47" t="s">
        <v>48</v>
      </c>
      <c r="D28" s="43" t="s">
        <v>23</v>
      </c>
      <c r="E28" s="50">
        <v>98</v>
      </c>
      <c r="F28" s="44"/>
      <c r="G28" s="33"/>
    </row>
    <row r="29" spans="1:7" s="40" customFormat="1" ht="12.75">
      <c r="A29" s="28">
        <f>MAX($A$9:A28)+1</f>
        <v>17</v>
      </c>
      <c r="B29" s="41"/>
      <c r="C29" s="47" t="s">
        <v>49</v>
      </c>
      <c r="D29" s="43" t="s">
        <v>23</v>
      </c>
      <c r="E29" s="50">
        <v>20.5</v>
      </c>
      <c r="F29" s="44"/>
      <c r="G29" s="33"/>
    </row>
    <row r="30" spans="1:7" s="40" customFormat="1" ht="25.5">
      <c r="A30" s="28"/>
      <c r="B30" s="41" t="s">
        <v>50</v>
      </c>
      <c r="C30" s="47" t="s">
        <v>51</v>
      </c>
      <c r="D30" s="43"/>
      <c r="E30" s="44"/>
      <c r="F30" s="44"/>
      <c r="G30" s="33"/>
    </row>
    <row r="31" spans="1:7" s="40" customFormat="1" ht="25.5">
      <c r="A31" s="28">
        <f>MAX($A$9:A30)+1</f>
        <v>18</v>
      </c>
      <c r="B31" s="41"/>
      <c r="C31" s="47" t="s">
        <v>52</v>
      </c>
      <c r="D31" s="43" t="s">
        <v>23</v>
      </c>
      <c r="E31" s="44">
        <v>16</v>
      </c>
      <c r="F31" s="44"/>
      <c r="G31" s="33"/>
    </row>
    <row r="32" spans="1:7" s="40" customFormat="1" ht="25.5">
      <c r="A32" s="28">
        <f>MAX($A$9:A31)+1</f>
        <v>19</v>
      </c>
      <c r="B32" s="41"/>
      <c r="C32" s="47" t="s">
        <v>53</v>
      </c>
      <c r="D32" s="43" t="s">
        <v>23</v>
      </c>
      <c r="E32" s="44">
        <v>12</v>
      </c>
      <c r="F32" s="44"/>
      <c r="G32" s="33"/>
    </row>
    <row r="33" spans="1:7" s="40" customFormat="1" ht="12.75">
      <c r="A33" s="28">
        <f>MAX($A$9:A32)+1</f>
        <v>20</v>
      </c>
      <c r="B33" s="41"/>
      <c r="C33" s="47" t="s">
        <v>54</v>
      </c>
      <c r="D33" s="43" t="s">
        <v>23</v>
      </c>
      <c r="E33" s="44">
        <v>7</v>
      </c>
      <c r="F33" s="44"/>
      <c r="G33" s="33"/>
    </row>
    <row r="34" spans="1:7" ht="38.25">
      <c r="A34" s="28">
        <f>MAX($A$9:A33)+1</f>
        <v>21</v>
      </c>
      <c r="B34" s="29" t="s">
        <v>55</v>
      </c>
      <c r="C34" s="47" t="s">
        <v>56</v>
      </c>
      <c r="D34" s="31" t="s">
        <v>57</v>
      </c>
      <c r="E34" s="32">
        <v>18</v>
      </c>
      <c r="F34" s="32"/>
      <c r="G34" s="33"/>
    </row>
    <row r="35" spans="1:7" ht="51">
      <c r="A35" s="28">
        <f>MAX($A$9:A34)+1</f>
        <v>22</v>
      </c>
      <c r="B35" s="29" t="s">
        <v>58</v>
      </c>
      <c r="C35" s="47" t="s">
        <v>59</v>
      </c>
      <c r="D35" s="31" t="s">
        <v>57</v>
      </c>
      <c r="E35" s="32">
        <v>2</v>
      </c>
      <c r="F35" s="32"/>
      <c r="G35" s="33"/>
    </row>
    <row r="36" spans="1:7" ht="12.75">
      <c r="A36" s="48" t="s">
        <v>19</v>
      </c>
      <c r="B36" s="35" t="s">
        <v>60</v>
      </c>
      <c r="C36" s="36" t="s">
        <v>61</v>
      </c>
      <c r="D36" s="37" t="s">
        <v>19</v>
      </c>
      <c r="E36" s="38" t="s">
        <v>19</v>
      </c>
      <c r="F36" s="38"/>
      <c r="G36" s="39"/>
    </row>
    <row r="37" spans="1:7" ht="51">
      <c r="A37" s="28">
        <f>MAX($A$9:A36)+1</f>
        <v>23</v>
      </c>
      <c r="B37" s="51" t="s">
        <v>62</v>
      </c>
      <c r="C37" s="47" t="s">
        <v>129</v>
      </c>
      <c r="D37" s="43" t="s">
        <v>31</v>
      </c>
      <c r="E37" s="44">
        <v>190</v>
      </c>
      <c r="F37" s="44"/>
      <c r="G37" s="33"/>
    </row>
    <row r="38" spans="1:7" ht="76.5">
      <c r="A38" s="28">
        <f>MAX($A$9:A37)+1</f>
        <v>24</v>
      </c>
      <c r="B38" s="51" t="s">
        <v>63</v>
      </c>
      <c r="C38" s="47" t="s">
        <v>130</v>
      </c>
      <c r="D38" s="43" t="s">
        <v>31</v>
      </c>
      <c r="E38" s="44">
        <v>245</v>
      </c>
      <c r="F38" s="44"/>
      <c r="G38" s="33"/>
    </row>
    <row r="39" spans="1:7" ht="63.75">
      <c r="A39" s="28">
        <f>MAX($A$9:A38)+1</f>
        <v>25</v>
      </c>
      <c r="B39" s="29" t="s">
        <v>64</v>
      </c>
      <c r="C39" s="47" t="s">
        <v>131</v>
      </c>
      <c r="D39" s="31" t="s">
        <v>31</v>
      </c>
      <c r="E39" s="32">
        <v>300</v>
      </c>
      <c r="F39" s="32"/>
      <c r="G39" s="33"/>
    </row>
    <row r="40" spans="1:7" ht="12.75">
      <c r="A40" s="48" t="s">
        <v>19</v>
      </c>
      <c r="B40" s="35" t="s">
        <v>65</v>
      </c>
      <c r="C40" s="36" t="s">
        <v>66</v>
      </c>
      <c r="D40" s="37" t="s">
        <v>19</v>
      </c>
      <c r="E40" s="38" t="s">
        <v>19</v>
      </c>
      <c r="F40" s="38"/>
      <c r="G40" s="39"/>
    </row>
    <row r="41" spans="1:7" s="54" customFormat="1" ht="38.25">
      <c r="A41" s="28">
        <f>MAX($A$9:A40)+1</f>
        <v>26</v>
      </c>
      <c r="B41" s="51" t="s">
        <v>67</v>
      </c>
      <c r="C41" s="47" t="s">
        <v>68</v>
      </c>
      <c r="D41" s="43" t="s">
        <v>57</v>
      </c>
      <c r="E41" s="44">
        <v>2</v>
      </c>
      <c r="F41" s="44"/>
      <c r="G41" s="33"/>
    </row>
    <row r="42" spans="1:7" ht="12.75">
      <c r="A42" s="48" t="s">
        <v>19</v>
      </c>
      <c r="B42" s="35" t="s">
        <v>69</v>
      </c>
      <c r="C42" s="36" t="s">
        <v>70</v>
      </c>
      <c r="D42" s="37" t="s">
        <v>19</v>
      </c>
      <c r="E42" s="38" t="s">
        <v>19</v>
      </c>
      <c r="F42" s="38"/>
      <c r="G42" s="39"/>
    </row>
    <row r="43" spans="1:7" ht="51">
      <c r="A43" s="28">
        <f>MAX($A$9:A42)+1</f>
        <v>27</v>
      </c>
      <c r="B43" s="29" t="s">
        <v>71</v>
      </c>
      <c r="C43" s="47" t="s">
        <v>132</v>
      </c>
      <c r="D43" s="31" t="s">
        <v>57</v>
      </c>
      <c r="E43" s="32">
        <v>36</v>
      </c>
      <c r="F43" s="32"/>
      <c r="G43" s="33"/>
    </row>
    <row r="44" spans="1:7" ht="12.75">
      <c r="A44" s="48" t="s">
        <v>19</v>
      </c>
      <c r="B44" s="35" t="s">
        <v>72</v>
      </c>
      <c r="C44" s="36" t="s">
        <v>73</v>
      </c>
      <c r="D44" s="37" t="s">
        <v>19</v>
      </c>
      <c r="E44" s="38" t="s">
        <v>19</v>
      </c>
      <c r="F44" s="38"/>
      <c r="G44" s="39"/>
    </row>
    <row r="45" spans="1:7" ht="12.75">
      <c r="A45" s="28">
        <f>MAX($A$9:A44)+1</f>
        <v>28</v>
      </c>
      <c r="B45" s="29" t="s">
        <v>74</v>
      </c>
      <c r="C45" s="47" t="s">
        <v>133</v>
      </c>
      <c r="D45" s="43" t="s">
        <v>75</v>
      </c>
      <c r="E45" s="32">
        <v>16.32</v>
      </c>
      <c r="F45" s="32"/>
      <c r="G45" s="33"/>
    </row>
    <row r="46" spans="1:7" ht="51">
      <c r="A46" s="28">
        <f>MAX($A$9:A45)+1</f>
        <v>29</v>
      </c>
      <c r="B46" s="86"/>
      <c r="C46" s="47" t="s">
        <v>134</v>
      </c>
      <c r="D46" s="31" t="s">
        <v>75</v>
      </c>
      <c r="E46" s="55">
        <v>8.5</v>
      </c>
      <c r="F46" s="32"/>
      <c r="G46" s="33"/>
    </row>
    <row r="47" spans="1:7" ht="12.75">
      <c r="A47" s="48" t="s">
        <v>19</v>
      </c>
      <c r="B47" s="35" t="s">
        <v>76</v>
      </c>
      <c r="C47" s="36" t="s">
        <v>77</v>
      </c>
      <c r="D47" s="37" t="s">
        <v>19</v>
      </c>
      <c r="E47" s="38" t="s">
        <v>19</v>
      </c>
      <c r="F47" s="38"/>
      <c r="G47" s="39"/>
    </row>
    <row r="48" spans="1:7" ht="51">
      <c r="A48" s="28">
        <f>MAX($A$9:A47)+1</f>
        <v>30</v>
      </c>
      <c r="B48" s="41" t="s">
        <v>78</v>
      </c>
      <c r="C48" s="42" t="s">
        <v>135</v>
      </c>
      <c r="D48" s="43" t="s">
        <v>75</v>
      </c>
      <c r="E48" s="56">
        <v>51</v>
      </c>
      <c r="F48" s="56"/>
      <c r="G48" s="33"/>
    </row>
    <row r="49" spans="1:7" ht="63.75">
      <c r="A49" s="28">
        <f>MAX($A$9:A48)+1</f>
        <v>31</v>
      </c>
      <c r="B49" s="41" t="s">
        <v>79</v>
      </c>
      <c r="C49" s="42" t="s">
        <v>136</v>
      </c>
      <c r="D49" s="43" t="s">
        <v>75</v>
      </c>
      <c r="E49" s="56">
        <v>20</v>
      </c>
      <c r="F49" s="56"/>
      <c r="G49" s="33"/>
    </row>
    <row r="50" spans="1:7" ht="51">
      <c r="A50" s="28">
        <f>MAX($A$9:A49)+1</f>
        <v>32</v>
      </c>
      <c r="B50" s="87"/>
      <c r="C50" s="42" t="s">
        <v>137</v>
      </c>
      <c r="D50" s="43" t="s">
        <v>75</v>
      </c>
      <c r="E50" s="56">
        <v>64</v>
      </c>
      <c r="F50" s="56"/>
      <c r="G50" s="33"/>
    </row>
    <row r="51" spans="1:7" ht="51">
      <c r="A51" s="28">
        <f>MAX($A$9:A50)+1</f>
        <v>33</v>
      </c>
      <c r="B51" s="87"/>
      <c r="C51" s="42" t="s">
        <v>138</v>
      </c>
      <c r="D51" s="43" t="s">
        <v>75</v>
      </c>
      <c r="E51" s="56">
        <v>17</v>
      </c>
      <c r="F51" s="56"/>
      <c r="G51" s="33"/>
    </row>
    <row r="52" spans="1:7" ht="63.75">
      <c r="A52" s="28">
        <f>MAX($A$9:A51)+1</f>
        <v>34</v>
      </c>
      <c r="B52" s="29" t="s">
        <v>80</v>
      </c>
      <c r="C52" s="47" t="s">
        <v>139</v>
      </c>
      <c r="D52" s="43" t="s">
        <v>75</v>
      </c>
      <c r="E52" s="50">
        <v>67</v>
      </c>
      <c r="F52" s="44"/>
      <c r="G52" s="33"/>
    </row>
    <row r="53" spans="1:7" ht="63.75">
      <c r="A53" s="28">
        <f>MAX($A$9:A52)+1</f>
        <v>35</v>
      </c>
      <c r="B53" s="29"/>
      <c r="C53" s="47" t="s">
        <v>81</v>
      </c>
      <c r="D53" s="43" t="s">
        <v>75</v>
      </c>
      <c r="E53" s="50">
        <v>58</v>
      </c>
      <c r="F53" s="44"/>
      <c r="G53" s="33"/>
    </row>
    <row r="54" spans="1:7" ht="38.25">
      <c r="A54" s="28">
        <f>MAX($A$9:A53)+1</f>
        <v>36</v>
      </c>
      <c r="B54" s="29"/>
      <c r="C54" s="47" t="s">
        <v>82</v>
      </c>
      <c r="D54" s="43" t="s">
        <v>57</v>
      </c>
      <c r="E54" s="50">
        <v>6</v>
      </c>
      <c r="F54" s="44"/>
      <c r="G54" s="33"/>
    </row>
    <row r="55" spans="1:7" ht="51">
      <c r="A55" s="28">
        <f>MAX($A$9:A54)+1</f>
        <v>37</v>
      </c>
      <c r="B55" s="29" t="s">
        <v>83</v>
      </c>
      <c r="C55" s="47" t="s">
        <v>84</v>
      </c>
      <c r="D55" s="31" t="s">
        <v>85</v>
      </c>
      <c r="E55" s="32">
        <v>48</v>
      </c>
      <c r="F55" s="32"/>
      <c r="G55" s="33"/>
    </row>
    <row r="56" spans="1:7" s="54" customFormat="1" ht="12.75">
      <c r="A56" s="48" t="s">
        <v>19</v>
      </c>
      <c r="B56" s="35" t="s">
        <v>86</v>
      </c>
      <c r="C56" s="36" t="s">
        <v>87</v>
      </c>
      <c r="D56" s="37" t="s">
        <v>19</v>
      </c>
      <c r="E56" s="38" t="s">
        <v>19</v>
      </c>
      <c r="F56" s="38"/>
      <c r="G56" s="39"/>
    </row>
    <row r="57" spans="1:7" s="54" customFormat="1" ht="25.5">
      <c r="A57" s="28">
        <f>MAX($A$9:A56)+1</f>
        <v>38</v>
      </c>
      <c r="B57" s="41" t="s">
        <v>88</v>
      </c>
      <c r="C57" s="47" t="s">
        <v>89</v>
      </c>
      <c r="D57" s="43" t="s">
        <v>31</v>
      </c>
      <c r="E57" s="57">
        <v>1736</v>
      </c>
      <c r="F57" s="44"/>
      <c r="G57" s="33"/>
    </row>
    <row r="58" spans="1:7" ht="38.25">
      <c r="A58" s="28">
        <f>MAX($A$9:A57)+1</f>
        <v>39</v>
      </c>
      <c r="B58" s="41" t="s">
        <v>90</v>
      </c>
      <c r="C58" s="47" t="s">
        <v>140</v>
      </c>
      <c r="D58" s="43" t="s">
        <v>31</v>
      </c>
      <c r="E58" s="57">
        <v>63</v>
      </c>
      <c r="F58" s="44"/>
      <c r="G58" s="33"/>
    </row>
    <row r="59" spans="1:7" ht="51">
      <c r="A59" s="28">
        <f>MAX($A$9:A58)+1</f>
        <v>40</v>
      </c>
      <c r="B59" s="41" t="s">
        <v>91</v>
      </c>
      <c r="C59" s="47" t="s">
        <v>92</v>
      </c>
      <c r="D59" s="43" t="s">
        <v>75</v>
      </c>
      <c r="E59" s="57">
        <v>13</v>
      </c>
      <c r="F59" s="44"/>
      <c r="G59" s="58"/>
    </row>
    <row r="60" spans="1:7" ht="51">
      <c r="A60" s="28">
        <f>MAX($A$9:A59)+1</f>
        <v>41</v>
      </c>
      <c r="B60" s="29" t="s">
        <v>93</v>
      </c>
      <c r="C60" s="47" t="s">
        <v>141</v>
      </c>
      <c r="D60" s="43" t="s">
        <v>31</v>
      </c>
      <c r="E60" s="44">
        <v>75</v>
      </c>
      <c r="F60" s="44"/>
      <c r="G60" s="33"/>
    </row>
    <row r="61" spans="1:7" ht="63.75">
      <c r="A61" s="28">
        <f>MAX($A$9:A60)+1</f>
        <v>42</v>
      </c>
      <c r="B61" s="41" t="s">
        <v>94</v>
      </c>
      <c r="C61" s="59" t="s">
        <v>142</v>
      </c>
      <c r="D61" s="31" t="s">
        <v>31</v>
      </c>
      <c r="E61" s="56">
        <v>37</v>
      </c>
      <c r="F61" s="56"/>
      <c r="G61" s="33"/>
    </row>
    <row r="62" spans="1:7" ht="25.5">
      <c r="A62" s="28">
        <f>MAX($A$9:A61)+1</f>
        <v>43</v>
      </c>
      <c r="B62" s="41"/>
      <c r="C62" s="59" t="s">
        <v>143</v>
      </c>
      <c r="D62" s="31" t="s">
        <v>75</v>
      </c>
      <c r="E62" s="56">
        <v>30</v>
      </c>
      <c r="F62" s="56"/>
      <c r="G62" s="33"/>
    </row>
    <row r="63" spans="1:7" ht="25.5">
      <c r="A63" s="28">
        <f>MAX($A$9:A62)+1</f>
        <v>44</v>
      </c>
      <c r="B63" s="41" t="s">
        <v>95</v>
      </c>
      <c r="C63" s="47" t="s">
        <v>96</v>
      </c>
      <c r="D63" s="43" t="s">
        <v>31</v>
      </c>
      <c r="E63" s="50">
        <v>127</v>
      </c>
      <c r="F63" s="44"/>
      <c r="G63" s="33"/>
    </row>
    <row r="64" spans="1:7" ht="25.5">
      <c r="A64" s="28">
        <f>MAX($A$9:A63)+1</f>
        <v>45</v>
      </c>
      <c r="B64" s="41"/>
      <c r="C64" s="47" t="s">
        <v>97</v>
      </c>
      <c r="D64" s="43" t="s">
        <v>31</v>
      </c>
      <c r="E64" s="32">
        <v>1680</v>
      </c>
      <c r="F64" s="44"/>
      <c r="G64" s="33"/>
    </row>
    <row r="65" spans="1:7" ht="25.5">
      <c r="A65" s="28">
        <f>MAX($A$9:A64)+1</f>
        <v>46</v>
      </c>
      <c r="B65" s="41"/>
      <c r="C65" s="47" t="s">
        <v>144</v>
      </c>
      <c r="D65" s="43" t="s">
        <v>31</v>
      </c>
      <c r="E65" s="32">
        <v>125</v>
      </c>
      <c r="F65" s="44"/>
      <c r="G65" s="33"/>
    </row>
    <row r="66" spans="1:7" ht="38.25">
      <c r="A66" s="28">
        <f>MAX($A$9:A65)+1</f>
        <v>47</v>
      </c>
      <c r="B66" s="41" t="s">
        <v>98</v>
      </c>
      <c r="C66" s="47" t="s">
        <v>99</v>
      </c>
      <c r="D66" s="43" t="s">
        <v>31</v>
      </c>
      <c r="E66" s="32">
        <v>127</v>
      </c>
      <c r="F66" s="44"/>
      <c r="G66" s="33"/>
    </row>
    <row r="67" spans="1:7" ht="25.5">
      <c r="A67" s="28">
        <f>MAX($A$9:A66)+1</f>
        <v>48</v>
      </c>
      <c r="B67" s="41" t="s">
        <v>100</v>
      </c>
      <c r="C67" s="47" t="s">
        <v>101</v>
      </c>
      <c r="D67" s="43" t="s">
        <v>31</v>
      </c>
      <c r="E67" s="32">
        <v>1700</v>
      </c>
      <c r="F67" s="44"/>
      <c r="G67" s="33"/>
    </row>
    <row r="68" spans="1:7" ht="25.5">
      <c r="A68" s="28">
        <f>MAX($A$9:A67)+1</f>
        <v>49</v>
      </c>
      <c r="B68" s="41"/>
      <c r="C68" s="47" t="s">
        <v>145</v>
      </c>
      <c r="D68" s="43" t="s">
        <v>31</v>
      </c>
      <c r="E68" s="32">
        <v>127</v>
      </c>
      <c r="F68" s="44"/>
      <c r="G68" s="33"/>
    </row>
    <row r="69" spans="1:7" ht="25.5">
      <c r="A69" s="28">
        <f>MAX($A$9:A68)+1</f>
        <v>50</v>
      </c>
      <c r="B69" s="41" t="s">
        <v>102</v>
      </c>
      <c r="C69" s="47" t="s">
        <v>103</v>
      </c>
      <c r="D69" s="31" t="s">
        <v>31</v>
      </c>
      <c r="E69" s="32">
        <v>1725</v>
      </c>
      <c r="F69" s="44"/>
      <c r="G69" s="58"/>
    </row>
    <row r="70" spans="1:7" ht="25.5">
      <c r="A70" s="28">
        <f>MAX($A$9:A69)+1</f>
        <v>51</v>
      </c>
      <c r="B70" s="41" t="s">
        <v>104</v>
      </c>
      <c r="C70" s="59" t="s">
        <v>105</v>
      </c>
      <c r="D70" s="31" t="s">
        <v>31</v>
      </c>
      <c r="E70" s="32">
        <v>1960</v>
      </c>
      <c r="F70" s="44"/>
      <c r="G70" s="58"/>
    </row>
    <row r="71" spans="1:7" ht="38.25">
      <c r="A71" s="28">
        <f>MAX($A$9:A70)+1</f>
        <v>52</v>
      </c>
      <c r="B71" s="41" t="s">
        <v>106</v>
      </c>
      <c r="C71" s="47" t="s">
        <v>107</v>
      </c>
      <c r="D71" s="31" t="s">
        <v>31</v>
      </c>
      <c r="E71" s="32">
        <v>1817</v>
      </c>
      <c r="F71" s="44"/>
      <c r="G71" s="58"/>
    </row>
    <row r="72" spans="1:7" ht="38.25">
      <c r="A72" s="28">
        <f>MAX($A$9:A71)+1</f>
        <v>53</v>
      </c>
      <c r="B72" s="41"/>
      <c r="C72" s="47" t="s">
        <v>146</v>
      </c>
      <c r="D72" s="31" t="s">
        <v>31</v>
      </c>
      <c r="E72" s="32">
        <v>140</v>
      </c>
      <c r="F72" s="44"/>
      <c r="G72" s="58"/>
    </row>
    <row r="73" spans="1:7" ht="76.5">
      <c r="A73" s="28">
        <f>MAX($A$9:A72)+1</f>
        <v>54</v>
      </c>
      <c r="B73" s="41" t="s">
        <v>108</v>
      </c>
      <c r="C73" s="88" t="s">
        <v>147</v>
      </c>
      <c r="D73" s="43" t="s">
        <v>23</v>
      </c>
      <c r="E73" s="32">
        <v>65</v>
      </c>
      <c r="F73" s="44"/>
      <c r="G73" s="58"/>
    </row>
    <row r="74" spans="1:7" ht="76.5">
      <c r="A74" s="28">
        <f>MAX($A$9:A73)+1</f>
        <v>55</v>
      </c>
      <c r="B74" s="41"/>
      <c r="C74" s="88" t="s">
        <v>148</v>
      </c>
      <c r="D74" s="43" t="s">
        <v>23</v>
      </c>
      <c r="E74" s="32">
        <v>5</v>
      </c>
      <c r="F74" s="44"/>
      <c r="G74" s="58"/>
    </row>
    <row r="75" spans="1:7" ht="38.25">
      <c r="A75" s="28">
        <f>MAX($A$9:A74)+1</f>
        <v>56</v>
      </c>
      <c r="B75" s="41" t="s">
        <v>109</v>
      </c>
      <c r="C75" s="47" t="s">
        <v>149</v>
      </c>
      <c r="D75" s="43" t="s">
        <v>31</v>
      </c>
      <c r="E75" s="50">
        <v>238</v>
      </c>
      <c r="F75" s="44"/>
      <c r="G75" s="33"/>
    </row>
    <row r="76" spans="1:7" ht="12.75">
      <c r="A76" s="28" t="s">
        <v>19</v>
      </c>
      <c r="B76" s="41" t="s">
        <v>110</v>
      </c>
      <c r="C76" s="42" t="s">
        <v>111</v>
      </c>
      <c r="D76" s="37" t="s">
        <v>19</v>
      </c>
      <c r="E76" s="38" t="s">
        <v>19</v>
      </c>
      <c r="F76" s="38"/>
      <c r="G76" s="39"/>
    </row>
    <row r="77" spans="1:8" ht="25.5">
      <c r="A77" s="28">
        <f>MAX($A$9:A76)+1</f>
        <v>57</v>
      </c>
      <c r="B77" s="41"/>
      <c r="C77" s="47" t="s">
        <v>112</v>
      </c>
      <c r="D77" s="43" t="s">
        <v>57</v>
      </c>
      <c r="E77" s="50">
        <v>7</v>
      </c>
      <c r="F77" s="44"/>
      <c r="G77" s="33"/>
      <c r="H77" s="60"/>
    </row>
    <row r="78" spans="1:8" ht="25.5">
      <c r="A78" s="28">
        <f>MAX($A$9:A77)+1</f>
        <v>58</v>
      </c>
      <c r="B78" s="41"/>
      <c r="C78" s="47" t="s">
        <v>150</v>
      </c>
      <c r="D78" s="43" t="s">
        <v>75</v>
      </c>
      <c r="E78" s="50">
        <v>38</v>
      </c>
      <c r="F78" s="44"/>
      <c r="G78" s="33"/>
      <c r="H78" s="60"/>
    </row>
    <row r="79" spans="1:8" ht="38.25">
      <c r="A79" s="28">
        <f>MAX($A$9:A78)+1</f>
        <v>59</v>
      </c>
      <c r="B79" s="41"/>
      <c r="C79" s="47" t="s">
        <v>151</v>
      </c>
      <c r="D79" s="43" t="s">
        <v>31</v>
      </c>
      <c r="E79" s="50">
        <v>62</v>
      </c>
      <c r="F79" s="44"/>
      <c r="G79" s="33"/>
      <c r="H79" s="60"/>
    </row>
    <row r="80" spans="1:8" ht="51">
      <c r="A80" s="28">
        <f>MAX($A$9:A79)+1</f>
        <v>60</v>
      </c>
      <c r="B80" s="41"/>
      <c r="C80" s="47" t="s">
        <v>152</v>
      </c>
      <c r="D80" s="43" t="s">
        <v>23</v>
      </c>
      <c r="E80" s="50">
        <v>17</v>
      </c>
      <c r="F80" s="44"/>
      <c r="G80" s="33"/>
      <c r="H80" s="60"/>
    </row>
    <row r="81" spans="1:8" ht="25.5">
      <c r="A81" s="28">
        <f>MAX($A$9:A80)+1</f>
        <v>61</v>
      </c>
      <c r="B81" s="41"/>
      <c r="C81" s="47" t="s">
        <v>153</v>
      </c>
      <c r="D81" s="43" t="s">
        <v>31</v>
      </c>
      <c r="E81" s="50">
        <v>14</v>
      </c>
      <c r="F81" s="44"/>
      <c r="G81" s="33"/>
      <c r="H81" s="60"/>
    </row>
    <row r="82" spans="1:8" ht="38.25">
      <c r="A82" s="28">
        <f>MAX($A$9:A81)+1</f>
        <v>62</v>
      </c>
      <c r="B82" s="41"/>
      <c r="C82" s="47" t="s">
        <v>154</v>
      </c>
      <c r="D82" s="43" t="s">
        <v>75</v>
      </c>
      <c r="E82" s="50">
        <v>15</v>
      </c>
      <c r="F82" s="44"/>
      <c r="G82" s="33"/>
      <c r="H82" s="60"/>
    </row>
    <row r="83" spans="1:8" ht="38.25">
      <c r="A83" s="28">
        <f>MAX($A$9:A82)+1</f>
        <v>63</v>
      </c>
      <c r="B83" s="41"/>
      <c r="C83" s="47" t="s">
        <v>155</v>
      </c>
      <c r="D83" s="43" t="s">
        <v>75</v>
      </c>
      <c r="E83" s="50">
        <v>81</v>
      </c>
      <c r="F83" s="44"/>
      <c r="G83" s="33"/>
      <c r="H83" s="60"/>
    </row>
    <row r="84" spans="1:8" ht="38.25">
      <c r="A84" s="28">
        <f>MAX($A$9:A83)+1</f>
        <v>64</v>
      </c>
      <c r="B84" s="41"/>
      <c r="C84" s="47" t="s">
        <v>156</v>
      </c>
      <c r="D84" s="43" t="s">
        <v>23</v>
      </c>
      <c r="E84" s="50">
        <v>57</v>
      </c>
      <c r="F84" s="44"/>
      <c r="G84" s="33"/>
      <c r="H84" s="60"/>
    </row>
    <row r="85" spans="1:8" ht="38.25">
      <c r="A85" s="28">
        <f>MAX($A$9:A84)+1</f>
        <v>65</v>
      </c>
      <c r="B85" s="41"/>
      <c r="C85" s="47" t="s">
        <v>157</v>
      </c>
      <c r="D85" s="43" t="s">
        <v>31</v>
      </c>
      <c r="E85" s="50">
        <v>57</v>
      </c>
      <c r="F85" s="44"/>
      <c r="G85" s="33"/>
      <c r="H85" s="60"/>
    </row>
    <row r="86" spans="1:8" ht="38.25">
      <c r="A86" s="28">
        <f>MAX($A$9:A85)+1</f>
        <v>66</v>
      </c>
      <c r="B86" s="41"/>
      <c r="C86" s="47" t="s">
        <v>158</v>
      </c>
      <c r="D86" s="43" t="s">
        <v>31</v>
      </c>
      <c r="E86" s="50">
        <v>60</v>
      </c>
      <c r="F86" s="44"/>
      <c r="G86" s="33"/>
      <c r="H86" s="60"/>
    </row>
    <row r="87" spans="1:8" ht="51">
      <c r="A87" s="28">
        <f>MAX($A$9:A86)+1</f>
        <v>67</v>
      </c>
      <c r="B87" s="41" t="s">
        <v>113</v>
      </c>
      <c r="C87" s="42" t="s">
        <v>159</v>
      </c>
      <c r="D87" s="43" t="s">
        <v>31</v>
      </c>
      <c r="E87" s="32">
        <v>1325</v>
      </c>
      <c r="F87" s="44"/>
      <c r="G87" s="33"/>
      <c r="H87" s="60"/>
    </row>
    <row r="88" spans="1:8" ht="76.5">
      <c r="A88" s="28">
        <f>MAX($A$9:A87)+1</f>
        <v>68</v>
      </c>
      <c r="B88" s="41" t="s">
        <v>114</v>
      </c>
      <c r="C88" s="47" t="s">
        <v>115</v>
      </c>
      <c r="D88" s="43" t="s">
        <v>116</v>
      </c>
      <c r="E88" s="44">
        <v>1</v>
      </c>
      <c r="F88" s="44"/>
      <c r="G88" s="33"/>
      <c r="H88" s="60"/>
    </row>
    <row r="89" spans="1:8" ht="38.25">
      <c r="A89" s="28">
        <f>MAX($A$9:A88)+1</f>
        <v>69</v>
      </c>
      <c r="B89" s="41" t="s">
        <v>117</v>
      </c>
      <c r="C89" s="42" t="s">
        <v>118</v>
      </c>
      <c r="D89" s="43" t="s">
        <v>116</v>
      </c>
      <c r="E89" s="50">
        <v>1</v>
      </c>
      <c r="F89" s="44"/>
      <c r="G89" s="33"/>
      <c r="H89" s="60"/>
    </row>
    <row r="90" spans="1:7" ht="89.25">
      <c r="A90" s="28">
        <f>MAX($A$9:A89)+1</f>
        <v>70</v>
      </c>
      <c r="B90" s="29" t="s">
        <v>119</v>
      </c>
      <c r="C90" s="47" t="s">
        <v>160</v>
      </c>
      <c r="D90" s="43" t="s">
        <v>31</v>
      </c>
      <c r="E90" s="44">
        <v>126</v>
      </c>
      <c r="F90" s="44"/>
      <c r="G90" s="33"/>
    </row>
    <row r="91" spans="1:8" ht="25.5" customHeight="1" thickBot="1" thickTop="1">
      <c r="A91" s="61"/>
      <c r="B91" s="62" t="s">
        <v>120</v>
      </c>
      <c r="C91" s="63"/>
      <c r="D91" s="64"/>
      <c r="E91" s="65"/>
      <c r="F91" s="66"/>
      <c r="G91" s="67">
        <f>ROUND(SUM(G8:G89),2)</f>
        <v>0</v>
      </c>
      <c r="H91" s="60"/>
    </row>
    <row r="92" spans="1:8" ht="27.75" customHeight="1" thickBot="1" thickTop="1">
      <c r="A92" s="68"/>
      <c r="B92" s="93" t="s">
        <v>161</v>
      </c>
      <c r="C92" s="93"/>
      <c r="D92" s="69"/>
      <c r="E92" s="70"/>
      <c r="F92" s="71"/>
      <c r="G92" s="72">
        <f>G91*0.23</f>
        <v>0</v>
      </c>
      <c r="H92" s="60"/>
    </row>
    <row r="93" spans="1:8" s="54" customFormat="1" ht="28.5" customHeight="1" thickBot="1" thickTop="1">
      <c r="A93" s="73"/>
      <c r="B93" s="74" t="s">
        <v>121</v>
      </c>
      <c r="C93" s="75"/>
      <c r="D93" s="76"/>
      <c r="E93" s="77"/>
      <c r="F93" s="78"/>
      <c r="G93" s="79">
        <f>ROUND(G91+G92,2)</f>
        <v>0</v>
      </c>
      <c r="H93" s="80"/>
    </row>
    <row r="94" spans="1:7" s="60" customFormat="1" ht="12.75">
      <c r="A94" s="81"/>
      <c r="B94" s="81"/>
      <c r="C94" s="82"/>
      <c r="D94" s="81"/>
      <c r="E94" s="83"/>
      <c r="F94" s="83"/>
      <c r="G94" s="83"/>
    </row>
    <row r="95" spans="1:7" s="60" customFormat="1" ht="12.75">
      <c r="A95" s="81"/>
      <c r="B95" s="81"/>
      <c r="C95" s="82"/>
      <c r="D95" s="81"/>
      <c r="E95" s="83"/>
      <c r="F95" s="83"/>
      <c r="G95" s="83"/>
    </row>
    <row r="96" spans="1:7" s="60" customFormat="1" ht="12.75">
      <c r="A96" s="81"/>
      <c r="B96" s="81"/>
      <c r="C96" s="82"/>
      <c r="D96" s="81"/>
      <c r="E96" s="83"/>
      <c r="F96" s="83"/>
      <c r="G96" s="83"/>
    </row>
    <row r="97" spans="1:7" s="1" customFormat="1" ht="15.75">
      <c r="A97" s="92"/>
      <c r="B97" s="92"/>
      <c r="C97" s="92"/>
      <c r="D97" s="92"/>
      <c r="E97" s="92"/>
      <c r="F97" s="92"/>
      <c r="G97" s="92"/>
    </row>
    <row r="98" spans="1:7" ht="15.75">
      <c r="A98" s="84"/>
      <c r="B98" s="84"/>
      <c r="C98" s="84"/>
      <c r="D98" s="84"/>
      <c r="E98" s="84"/>
      <c r="F98" s="84"/>
      <c r="G98" s="84"/>
    </row>
    <row r="99" spans="1:7" ht="12.75">
      <c r="A99" s="81"/>
      <c r="B99" s="81"/>
      <c r="C99" s="82"/>
      <c r="D99" s="81"/>
      <c r="E99" s="83"/>
      <c r="F99" s="83"/>
      <c r="G99" s="83"/>
    </row>
    <row r="100" spans="3:7" s="1" customFormat="1" ht="12.75">
      <c r="C100" s="2"/>
      <c r="E100" s="3"/>
      <c r="F100" s="3"/>
      <c r="G100" s="3"/>
    </row>
    <row r="101" spans="3:7" s="1" customFormat="1" ht="12.75">
      <c r="C101" s="2"/>
      <c r="E101" s="3"/>
      <c r="F101" s="3"/>
      <c r="G101" s="3"/>
    </row>
    <row r="102" spans="3:7" s="1" customFormat="1" ht="12.75">
      <c r="C102" s="2"/>
      <c r="E102" s="3"/>
      <c r="F102" s="3"/>
      <c r="G102" s="3"/>
    </row>
    <row r="104" spans="1:7" s="54" customFormat="1" ht="12.75">
      <c r="A104" s="1"/>
      <c r="B104" s="1"/>
      <c r="C104" s="2"/>
      <c r="D104" s="1"/>
      <c r="E104" s="3"/>
      <c r="F104" s="3"/>
      <c r="G104" s="3"/>
    </row>
    <row r="105" spans="1:7" s="54" customFormat="1" ht="12.75">
      <c r="A105" s="1"/>
      <c r="B105" s="1"/>
      <c r="C105" s="2"/>
      <c r="D105" s="1"/>
      <c r="E105" s="3"/>
      <c r="F105" s="3"/>
      <c r="G105" s="3"/>
    </row>
    <row r="106" spans="1:7" s="54" customFormat="1" ht="12.75">
      <c r="A106" s="1"/>
      <c r="B106" s="1"/>
      <c r="C106" s="2"/>
      <c r="D106" s="1"/>
      <c r="E106" s="3"/>
      <c r="F106" s="3"/>
      <c r="G106" s="3"/>
    </row>
    <row r="107" spans="1:7" s="54" customFormat="1" ht="12.75">
      <c r="A107" s="1"/>
      <c r="B107" s="1"/>
      <c r="C107" s="2"/>
      <c r="D107" s="1"/>
      <c r="E107" s="3"/>
      <c r="F107" s="3"/>
      <c r="G107" s="3"/>
    </row>
    <row r="108" spans="1:7" s="54" customFormat="1" ht="12.75">
      <c r="A108" s="1"/>
      <c r="B108" s="1"/>
      <c r="C108" s="2"/>
      <c r="D108" s="1"/>
      <c r="E108" s="3"/>
      <c r="F108" s="3"/>
      <c r="G108" s="3"/>
    </row>
    <row r="109" spans="1:7" s="54" customFormat="1" ht="12.75">
      <c r="A109" s="1"/>
      <c r="B109" s="1"/>
      <c r="C109" s="2"/>
      <c r="D109" s="1"/>
      <c r="E109" s="3"/>
      <c r="F109" s="3"/>
      <c r="G109" s="3"/>
    </row>
    <row r="110" spans="1:7" s="54" customFormat="1" ht="12.75">
      <c r="A110" s="1"/>
      <c r="B110" s="1"/>
      <c r="C110" s="2"/>
      <c r="D110" s="1"/>
      <c r="E110" s="3"/>
      <c r="F110" s="3"/>
      <c r="G110" s="3"/>
    </row>
    <row r="111" spans="1:7" s="54" customFormat="1" ht="12.75">
      <c r="A111" s="1"/>
      <c r="B111" s="1"/>
      <c r="C111" s="2"/>
      <c r="D111" s="1"/>
      <c r="E111" s="3"/>
      <c r="F111" s="3"/>
      <c r="G111" s="3"/>
    </row>
    <row r="112" spans="1:7" s="54" customFormat="1" ht="12.75">
      <c r="A112" s="1"/>
      <c r="B112" s="1"/>
      <c r="C112" s="2"/>
      <c r="D112" s="1"/>
      <c r="E112" s="3"/>
      <c r="F112" s="3"/>
      <c r="G112" s="3"/>
    </row>
    <row r="113" spans="1:7" s="54" customFormat="1" ht="12.75">
      <c r="A113" s="1"/>
      <c r="B113" s="1"/>
      <c r="C113" s="2"/>
      <c r="D113" s="1"/>
      <c r="E113" s="3"/>
      <c r="F113" s="3"/>
      <c r="G113" s="3"/>
    </row>
    <row r="114" spans="1:7" s="54" customFormat="1" ht="12.75">
      <c r="A114" s="1"/>
      <c r="B114" s="1"/>
      <c r="C114" s="2"/>
      <c r="D114" s="1"/>
      <c r="E114" s="3"/>
      <c r="F114" s="3"/>
      <c r="G114" s="3"/>
    </row>
    <row r="115" spans="1:7" s="54" customFormat="1" ht="12.75">
      <c r="A115" s="1"/>
      <c r="B115" s="1"/>
      <c r="C115" s="2"/>
      <c r="D115" s="1"/>
      <c r="E115" s="3"/>
      <c r="F115" s="3"/>
      <c r="G115" s="3"/>
    </row>
    <row r="118" spans="1:7" s="54" customFormat="1" ht="12.75">
      <c r="A118" s="1"/>
      <c r="B118" s="1"/>
      <c r="C118" s="2"/>
      <c r="D118" s="1"/>
      <c r="E118" s="3"/>
      <c r="F118" s="3"/>
      <c r="G118" s="3"/>
    </row>
    <row r="150" spans="8:25" ht="12.75"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</row>
    <row r="151" spans="8:25" ht="12.75"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</row>
    <row r="152" spans="8:25" ht="12.75"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</row>
    <row r="153" spans="8:25" ht="12.75"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</row>
    <row r="154" spans="8:25" ht="12.75"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</row>
    <row r="155" spans="8:25" ht="12.75"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</row>
    <row r="156" spans="8:25" ht="12.75"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</row>
    <row r="159" spans="8:25" ht="12.75"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</row>
    <row r="160" spans="8:25" ht="12.75"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</row>
    <row r="161" spans="8:25" ht="12.75"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</row>
  </sheetData>
  <mergeCells count="7">
    <mergeCell ref="F1:G1"/>
    <mergeCell ref="A2:G2"/>
    <mergeCell ref="A3:G3"/>
    <mergeCell ref="D4:E4"/>
    <mergeCell ref="A97:B97"/>
    <mergeCell ref="C97:G97"/>
    <mergeCell ref="B92:C92"/>
  </mergeCells>
  <printOptions/>
  <pageMargins left="1.0979166666666667" right="0.3506944444444444" top="0.5902777777777778" bottom="0.5902777777777778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PZD</cp:lastModifiedBy>
  <cp:lastPrinted>2011-04-29T07:36:33Z</cp:lastPrinted>
  <dcterms:created xsi:type="dcterms:W3CDTF">2011-04-29T07:25:38Z</dcterms:created>
  <dcterms:modified xsi:type="dcterms:W3CDTF">2011-04-29T07:36:42Z</dcterms:modified>
  <cp:category/>
  <cp:version/>
  <cp:contentType/>
  <cp:contentStatus/>
</cp:coreProperties>
</file>